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lter.junior\Desktop\PE 00-2023\"/>
    </mc:Choice>
  </mc:AlternateContent>
  <bookViews>
    <workbookView xWindow="0" yWindow="0" windowWidth="21600" windowHeight="9735" firstSheet="1" activeTab="1"/>
  </bookViews>
  <sheets>
    <sheet name="Medidores" sheetId="3" state="hidden" r:id="rId1"/>
    <sheet name="PLANILHA ORÇAMENTÁRIA" sheetId="6" r:id="rId2"/>
    <sheet name="SMARTGREEN" sheetId="17" state="hidden" r:id="rId3"/>
    <sheet name="PLANILHA DE COMPOSIÇÕES" sheetId="7" r:id="rId4"/>
    <sheet name="CRONOGRAMA" sheetId="16" r:id="rId5"/>
    <sheet name="BDI  SERVIÇOS (2)" sheetId="13" state="hidden" r:id="rId6"/>
    <sheet name="BDI MATERIAIS (2)" sheetId="15" state="hidden" r:id="rId7"/>
    <sheet name="BDI  SERVIÇOS" sheetId="11" state="hidden" r:id="rId8"/>
    <sheet name="BDI MATERIAIS" sheetId="12" state="hidden" r:id="rId9"/>
    <sheet name="Locais" sheetId="4" state="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definedNames>
    <definedName name="\0">#REF!</definedName>
    <definedName name="\A">#REF!</definedName>
    <definedName name="\B">'[1]Memorial Cálc.'!#REF!</definedName>
    <definedName name="\E">[2]Enc.Sociais!#REF!</definedName>
    <definedName name="\J">#REF!</definedName>
    <definedName name="\Q">#REF!</definedName>
    <definedName name="\T">#REF!</definedName>
    <definedName name="\U">#REF!</definedName>
    <definedName name="\Z">#REF!</definedName>
    <definedName name="___ADD1">'[3]Anex. IV Adicionais'!#REF!</definedName>
    <definedName name="___add12">'[3]Anex. IV Adicionais'!#REF!</definedName>
    <definedName name="___ADD2">'[3]Anex. IV Adicionais'!#REF!</definedName>
    <definedName name="___API1">#REF!</definedName>
    <definedName name="___API2">#REF!</definedName>
    <definedName name="___APT1">#REF!</definedName>
    <definedName name="___APT2">#REF!</definedName>
    <definedName name="___DPA1">#REF!</definedName>
    <definedName name="___DPA2">#REF!</definedName>
    <definedName name="___KA1">'[4]Fator K'!$H$27</definedName>
    <definedName name="___KA2">'[4]Fator K'!$H$48</definedName>
    <definedName name="___KA3">'[4]Fator K'!$H$69</definedName>
    <definedName name="___POS1">#REF!</definedName>
    <definedName name="___POS3">[5]Planilha!$C$10</definedName>
    <definedName name="___PP1">#REF!</definedName>
    <definedName name="___PP2">#REF!</definedName>
    <definedName name="___PTO18">[6]pluvio!$A$65</definedName>
    <definedName name="___PTO30">[6]Variáveis!$R$30</definedName>
    <definedName name="___PTO31">[6]Variáveis!$F$31</definedName>
    <definedName name="___REG10">#REF!</definedName>
    <definedName name="___REG20">#REF!</definedName>
    <definedName name="___RSR1">#REF!</definedName>
    <definedName name="___RSR2">#REF!</definedName>
    <definedName name="___TMR1">#REF!</definedName>
    <definedName name="___TMR2">#REF!</definedName>
    <definedName name="___TOT1">#REF!</definedName>
    <definedName name="___TOT2">#REF!</definedName>
    <definedName name="___TPA1">#REF!</definedName>
    <definedName name="___TPA2">#REF!</definedName>
    <definedName name="___VV1">#REF!</definedName>
    <definedName name="___VV2">#REF!</definedName>
    <definedName name="__123Graph_AGRAF" hidden="1">'[7]Memorial Cálc.'!#REF!</definedName>
    <definedName name="__123Graph_AGRAFRELC" hidden="1">[6]Relevo!$C$5:$C$380</definedName>
    <definedName name="__123Graph_BGRAF" hidden="1">'[7]Memorial Cálc.'!#REF!</definedName>
    <definedName name="__123Graph_CGRAF" hidden="1">'[7]Memorial Cálc.'!#REF!</definedName>
    <definedName name="__123Graph_DGRAF" hidden="1">'[7]Memorial Cálc.'!#REF!</definedName>
    <definedName name="__123Graph_EGRAF" hidden="1">'[7]Memorial Cálc.'!#REF!</definedName>
    <definedName name="__123Graph_FGRAF" hidden="1">'[7]Memorial Cálc.'!#REF!</definedName>
    <definedName name="__7__123Graph_ACHART_1" hidden="1">'[7]Memorial Cálc.'!#REF!</definedName>
    <definedName name="__ADD1">'[3]Anex. IV Adicionais'!#REF!</definedName>
    <definedName name="__add12">'[3]Anex. IV Adicionais'!#REF!</definedName>
    <definedName name="__ADD2">'[3]Anex. IV Adicionais'!#REF!</definedName>
    <definedName name="__API1">#REF!</definedName>
    <definedName name="__API2">#REF!</definedName>
    <definedName name="__APT1">#REF!</definedName>
    <definedName name="__APT2">#REF!</definedName>
    <definedName name="__DPA1">#REF!</definedName>
    <definedName name="__DPA2">#REF!</definedName>
    <definedName name="__KA1">'[4]Fator K'!$H$27</definedName>
    <definedName name="__KA2">'[4]Fator K'!$H$48</definedName>
    <definedName name="__KA3">'[4]Fator K'!$H$69</definedName>
    <definedName name="__POS1">#REF!</definedName>
    <definedName name="__POS3">'[8]Banco Preços Serviços'!#REF!</definedName>
    <definedName name="__PP1">#REF!</definedName>
    <definedName name="__PP2">#REF!</definedName>
    <definedName name="__PTO18">[6]pluvio!$A$65</definedName>
    <definedName name="__PTO30">[6]Variáveis!$R$30</definedName>
    <definedName name="__PTO31">[6]Variáveis!$F$31</definedName>
    <definedName name="__REG10">#REF!</definedName>
    <definedName name="__REG20">#REF!</definedName>
    <definedName name="__RSR1">#REF!</definedName>
    <definedName name="__RSR2">#REF!</definedName>
    <definedName name="__TMR1">#REF!</definedName>
    <definedName name="__TMR2">#REF!</definedName>
    <definedName name="__TOT1">#REF!</definedName>
    <definedName name="__TOT2">#REF!</definedName>
    <definedName name="__TPA1">#REF!</definedName>
    <definedName name="__TPA2">#REF!</definedName>
    <definedName name="__VV1">#REF!</definedName>
    <definedName name="__VV2">#REF!</definedName>
    <definedName name="_1__123Graph_ACHART_1" hidden="1">'[7]Memorial Cálc.'!#REF!</definedName>
    <definedName name="_10__123Graph_XCHART_1" hidden="1">'[7]Memorial Cálc.'!#REF!</definedName>
    <definedName name="_108__123Graph_XCHART_1" hidden="1">'[7]Memorial Cálc.'!#REF!</definedName>
    <definedName name="_17__123Graph_ACHART_1" hidden="1">'[7]Memorial Cálc.'!#REF!</definedName>
    <definedName name="_19__123Graph_ACHART_2" hidden="1">[9]Precipit.!$D$104:$O$104</definedName>
    <definedName name="_2__123Graph_BCHART_3" hidden="1">[6]pluvio!$D$126:$Q$126</definedName>
    <definedName name="_21__123Graph_ACHART_3" hidden="1">[9]Variáveis!$N$106:$N$114</definedName>
    <definedName name="_2199CM01">#REF!</definedName>
    <definedName name="_2353CM03">#REF!</definedName>
    <definedName name="_2353CM04">#REF!</definedName>
    <definedName name="_24__123Graph_BCHART_1" hidden="1">'[7]Memorial Cálc.'!#REF!</definedName>
    <definedName name="_2446CMC">#REF!</definedName>
    <definedName name="_245501">[8]Módulos!#REF!</definedName>
    <definedName name="_245503">[8]Módulos!#REF!</definedName>
    <definedName name="_245504">[8]Módulos!#REF!</definedName>
    <definedName name="_245505">[8]Módulos!#REF!</definedName>
    <definedName name="_245506">[8]Módulos!#REF!</definedName>
    <definedName name="_245507">[8]Módulos!#REF!</definedName>
    <definedName name="_245508">[10]Módulos!#REF!</definedName>
    <definedName name="_25__123Graph_BCHART_3" hidden="1">[6]pluvio!$D$126:$Q$126</definedName>
    <definedName name="_2572A">#REF!</definedName>
    <definedName name="_26__123Graph_BCHART_2" hidden="1">[9]Precipit.!$D$126:$O$126</definedName>
    <definedName name="_26__123Graph_BCHART_4" hidden="1">[6]Variáveis!$N$119:$N$127</definedName>
    <definedName name="_2663C">[6]SISOTxOPID!$A$7:$AF$7</definedName>
    <definedName name="_27__123Graph_BCHART_3" hidden="1">[6]pluvio!$D$126:$Q$126</definedName>
    <definedName name="_28__123Graph_BCHART_4" hidden="1">[6]Variáveis!$N$119:$N$127</definedName>
    <definedName name="_29__123Graph_BCHART_3" hidden="1">[6]pluvio!$D$126:$Q$126</definedName>
    <definedName name="_3__123Graph_BCHART_4" hidden="1">[6]Variáveis!$N$119:$N$127</definedName>
    <definedName name="_30__123Graph_BCHART_4" hidden="1">[6]Variáveis!$N$119:$N$127</definedName>
    <definedName name="_31__123Graph_CCHART_1" hidden="1">'[7]Memorial Cálc.'!#REF!</definedName>
    <definedName name="_33__123Graph_CCHART_2" hidden="1">[9]Precipit.!$D$124:$O$124</definedName>
    <definedName name="_34__123Graph_CCHART_3" hidden="1">[6]pluvio!$D$124:$Q$124</definedName>
    <definedName name="_35__123Graph_CCHART_3" hidden="1">[6]pluvio!$D$124:$Q$124</definedName>
    <definedName name="_3A">#REF!</definedName>
    <definedName name="_4__123Graph_CCHART_3" hidden="1">[6]pluvio!$D$124:$Q$124</definedName>
    <definedName name="_41__123Graph_DCHART_1" hidden="1">'[7]Memorial Cálc.'!#REF!</definedName>
    <definedName name="_42__123Graph_CCHART_3" hidden="1">[6]pluvio!$D$124:$Q$124</definedName>
    <definedName name="_43__123Graph_DCHART_2" hidden="1">[11]Precipit.!$D$138:$M$138</definedName>
    <definedName name="_44__123Graph_DCHART_3" hidden="1">[6]pluvio!$D$138:$Q$138</definedName>
    <definedName name="_49__123Graph_DCHART_1" hidden="1">'[7]Memorial Cálc.'!#REF!</definedName>
    <definedName name="_5__123Graph_DCHART_1" hidden="1">'[7]Memorial Cálc.'!#REF!</definedName>
    <definedName name="_50__123Graph_ECHART_1" hidden="1">'[7]Memorial Cálc.'!#REF!</definedName>
    <definedName name="_51__123Graph_DCHART_1" hidden="1">'[7]Memorial Cálc.'!#REF!</definedName>
    <definedName name="_53__123Graph_DCHART_2" hidden="1">[9]Precipit.!$D$138:$M$138</definedName>
    <definedName name="_54__123Graph_DCHART_3" hidden="1">[6]pluvio!$D$138:$Q$138</definedName>
    <definedName name="_55__123Graph_DCHART_3" hidden="1">[6]pluvio!$D$138:$Q$138</definedName>
    <definedName name="_56__123Graph_FCHART_1" hidden="1">'[7]Memorial Cálc.'!#REF!</definedName>
    <definedName name="_58__123Graph_LBL_DCHART_2" hidden="1">[11]Precipit.!$D$130:$M$130</definedName>
    <definedName name="_59__123Graph_LBL_DCHART_3" hidden="1">[6]pluvio!$D$139:$N$139</definedName>
    <definedName name="_6__123Graph_DCHART_3" hidden="1">[6]pluvio!$D$138:$Q$138</definedName>
    <definedName name="_62__123Graph_ECHART_1" hidden="1">'[7]Memorial Cálc.'!#REF!</definedName>
    <definedName name="_66__123Graph_XCHART_1" hidden="1">'[7]Memorial Cálc.'!#REF!</definedName>
    <definedName name="_69__123Graph_FCHART_1" hidden="1">'[7]Memorial Cálc.'!#REF!</definedName>
    <definedName name="_7__123Graph_ACHART_1" hidden="1">'[7]Memorial Cálc.'!#REF!</definedName>
    <definedName name="_7__123Graph_ECHART_1" hidden="1">'[7]Memorial Cálc.'!#REF!</definedName>
    <definedName name="_71__123Graph_ECHART_1" hidden="1">'[7]Memorial Cálc.'!#REF!</definedName>
    <definedName name="_75__123Graph_LBL_DCHART_3" hidden="1">[6]pluvio!$D$139:$N$139</definedName>
    <definedName name="_8__123Graph_FCHART_1" hidden="1">'[7]Memorial Cálc.'!#REF!</definedName>
    <definedName name="_82__123Graph_XCHART_1" hidden="1">'[7]Memorial Cálc.'!#REF!</definedName>
    <definedName name="_88__123Graph_FCHART_1" hidden="1">'[7]Memorial Cálc.'!#REF!</definedName>
    <definedName name="_9__123Graph_LBL_DCHART_3" hidden="1">[6]pluvio!$D$139:$N$139</definedName>
    <definedName name="_90__123Graph_LBL_DCHART_2" hidden="1">[9]Precipit.!$D$130:$M$130</definedName>
    <definedName name="_91__123Graph_LBL_DCHART_3" hidden="1">[6]pluvio!$D$139:$N$139</definedName>
    <definedName name="_ADD1">'[3]Anex. IV Adicionais'!#REF!</definedName>
    <definedName name="_add12">'[3]Anex. IV Adicionais'!#REF!</definedName>
    <definedName name="_ADD2">'[3]Anex. IV Adicionais'!#REF!</definedName>
    <definedName name="_API1">#REF!</definedName>
    <definedName name="_API2">#REF!</definedName>
    <definedName name="_APT1">#REF!</definedName>
    <definedName name="_APT2">#REF!</definedName>
    <definedName name="_DPA1">#REF!</definedName>
    <definedName name="_DPA2">#REF!</definedName>
    <definedName name="_xlnm._FilterDatabase" localSheetId="0" hidden="1">Medidores!$B$2:$G$88</definedName>
    <definedName name="_KA1">'[12]Fator K'!$H$27</definedName>
    <definedName name="_KA2">'[12]Fator K'!$H$48</definedName>
    <definedName name="_KA3">'[12]Fator K'!$H$69</definedName>
    <definedName name="_Key1" hidden="1">[13]Geral!#REF!</definedName>
    <definedName name="_Key2" hidden="1">#REF!</definedName>
    <definedName name="_Order1" hidden="1">255</definedName>
    <definedName name="_Order2" hidden="1">255</definedName>
    <definedName name="_Parse_Out" hidden="1">#REF!</definedName>
    <definedName name="_POS1">#REF!</definedName>
    <definedName name="_POS10">[5]Planilha!$C$17</definedName>
    <definedName name="_POS11">[5]Planilha!$C$18</definedName>
    <definedName name="_POS12">[5]Planilha!$C$19</definedName>
    <definedName name="_POS13">[5]Planilha!$C$20</definedName>
    <definedName name="_POS14">[5]Planilha!$C$21</definedName>
    <definedName name="_POS15">[5]Planilha!$C$22</definedName>
    <definedName name="_POS16">[5]Planilha!$C$23</definedName>
    <definedName name="_POS17">[5]Planilha!$C$24</definedName>
    <definedName name="_POS18">[5]Planilha!$C$25</definedName>
    <definedName name="_POS19">[5]Planilha!$C$26</definedName>
    <definedName name="_POS2">#REF!</definedName>
    <definedName name="_POS3">'[8]Banco Preços Serviços'!#REF!</definedName>
    <definedName name="_POS4">[5]Planilha!$C$11</definedName>
    <definedName name="_POS5">[6]Variáveis!$A$1</definedName>
    <definedName name="_POS50">[5]Planilha!$C$33</definedName>
    <definedName name="_POS6">[5]Planilha!$C$13</definedName>
    <definedName name="_POS7">[5]Planilha!$C$14</definedName>
    <definedName name="_POS8">[5]Planilha!$C$15</definedName>
    <definedName name="_POS9">[5]Planilha!$C$16</definedName>
    <definedName name="_PP1">#REF!</definedName>
    <definedName name="_PP2">#REF!</definedName>
    <definedName name="_PTO1">'[6]Banco Preços'!$D$7</definedName>
    <definedName name="_PTO10">[6]Variáveis!$F$58</definedName>
    <definedName name="_PTO11">[6]Variáveis!$P$58</definedName>
    <definedName name="_PTO12">[6]Variáveis!$P$65</definedName>
    <definedName name="_PTO13">[6]Variáveis!$P$66</definedName>
    <definedName name="_PTO14">[6]Variáveis!$G$162</definedName>
    <definedName name="_PTO15">[6]Variáveis!$G$160</definedName>
    <definedName name="_PTO16">[6]Variáveis!$G$163</definedName>
    <definedName name="_PTO17">[6]Variáveis!$G$161</definedName>
    <definedName name="_PTO18">[6]pluvio!$A$65</definedName>
    <definedName name="_PTO2">#REF!</definedName>
    <definedName name="_PTO20">[6]Variáveis!$O$68</definedName>
    <definedName name="_PTO21">[6]Variáveis!$J$68</definedName>
    <definedName name="_PTO3">#REF!</definedName>
    <definedName name="_PTO30">[6]Variáveis!$R$30</definedName>
    <definedName name="_PTO31">[6]Variáveis!$F$31</definedName>
    <definedName name="_PTO4">#REF!</definedName>
    <definedName name="_PTO5">#REF!</definedName>
    <definedName name="_REG1">[6]Resumo!$C$10:$H$98</definedName>
    <definedName name="_REG10">#REF!</definedName>
    <definedName name="_REG2">[5]Planilha!$C$26:$V$26</definedName>
    <definedName name="_REG20">#REF!</definedName>
    <definedName name="_RSR1">#REF!</definedName>
    <definedName name="_RSR2">#REF!</definedName>
    <definedName name="_Sort" hidden="1">#REF!</definedName>
    <definedName name="_Table1_In1" hidden="1">'[1]Memorial Cálc.'!$M$29</definedName>
    <definedName name="_Table1_Out" hidden="1">'[7]Memorial Cálc.'!#REF!</definedName>
    <definedName name="_TMR1">#REF!</definedName>
    <definedName name="_TMR2">#REF!</definedName>
    <definedName name="_TOT1">#REF!</definedName>
    <definedName name="_TOT2">#REF!</definedName>
    <definedName name="_TPA1">#REF!</definedName>
    <definedName name="_TPA2">#REF!</definedName>
    <definedName name="_VV1">#REF!</definedName>
    <definedName name="_VV2">#REF!</definedName>
    <definedName name="a_">[6]Precos!$E$13</definedName>
    <definedName name="A1_Período_1">#REF!</definedName>
    <definedName name="A1_Período_2">#REF!</definedName>
    <definedName name="A1_Período_3">#REF!</definedName>
    <definedName name="A2_Período_1">#REF!</definedName>
    <definedName name="A2_Período_2">#REF!</definedName>
    <definedName name="A2_Período_3">#REF!</definedName>
    <definedName name="A3_Período_1">#REF!</definedName>
    <definedName name="A3_Período_2">#REF!</definedName>
    <definedName name="A3_Período_3">#REF!</definedName>
    <definedName name="A4_Período_1">#REF!</definedName>
    <definedName name="A4_Período_2">#REF!</definedName>
    <definedName name="A4_Período_3">#REF!</definedName>
    <definedName name="aa_">[6]Variáveis!$D$8:$F$11</definedName>
    <definedName name="AAA">#REF!</definedName>
    <definedName name="aaaa_">[6]Variáveis!$F$7</definedName>
    <definedName name="ab_">[6]Variáveis!$F$7</definedName>
    <definedName name="ac_">[6]Variáveis!$D$191:$AL$198</definedName>
    <definedName name="ACESSO">#REF!</definedName>
    <definedName name="ACHE">[6]Variáveis!$J$25</definedName>
    <definedName name="AD">[6]Variáveis!$F$130:$F$138</definedName>
    <definedName name="AD_NOT">#REF!</definedName>
    <definedName name="AdcNot">#REF!</definedName>
    <definedName name="ADIC1">#REF!</definedName>
    <definedName name="ADIC2">#REF!</definedName>
    <definedName name="ADIC2A">'[14]Fator K'!#REF!</definedName>
    <definedName name="ADIC7">'[15]Fator K'!#REF!</definedName>
    <definedName name="ADICIONAIS">'[16]Anex. III Adicionais'!$G$26</definedName>
    <definedName name="ANE">'[17]Comp BDI'!$M$34</definedName>
    <definedName name="ANEXRE">#REF!</definedName>
    <definedName name="_xlnm.Print_Area" localSheetId="7">'BDI  SERVIÇOS'!$A$1:$I$57</definedName>
    <definedName name="_xlnm.Print_Area" localSheetId="5">'BDI  SERVIÇOS (2)'!$B$1:$J$57</definedName>
    <definedName name="_xlnm.Print_Area" localSheetId="8">'BDI MATERIAIS'!$A$1:$I$60</definedName>
    <definedName name="_xlnm.Print_Area" localSheetId="6">'BDI MATERIAIS (2)'!$B$1:$J$59</definedName>
    <definedName name="_xlnm.Print_Area">#REF!</definedName>
    <definedName name="Área_impressão_IM">#REF!</definedName>
    <definedName name="AREA_PRINT">#REF!</definedName>
    <definedName name="ASS">'[4]A I - Profissionais'!$A$11:$K$13</definedName>
    <definedName name="ASSS">'[4]A I - Profissionais'!$A$14:$K$21</definedName>
    <definedName name="ASSSS">'[4]A I - Profissionais'!$A$22:$K$29</definedName>
    <definedName name="AUTOPORTANTES">#REF!</definedName>
    <definedName name="b" hidden="1">'[18]Memorial Cálc.'!#REF!</definedName>
    <definedName name="_xlnm.Database">TEXT([19]Dados!$G$29,"mm-aaaa")</definedName>
    <definedName name="BDADM">[2]BD!$B$3:$E$32</definedName>
    <definedName name="BDI">[2]Plan.Resumo!$I$259</definedName>
    <definedName name="bdi_CSC">#REF!</definedName>
    <definedName name="bdiconst">#REF!</definedName>
    <definedName name="BDIE">#REF!</definedName>
    <definedName name="bdieq">#REF!</definedName>
    <definedName name="bdiequi">'[16]Fator K'!$H$86</definedName>
    <definedName name="bdiforn">#REF!</definedName>
    <definedName name="BDIMO">'[16]Comp BDI'!$H$58</definedName>
    <definedName name="BDIMOA">'[17]Comp BDI'!$H$58</definedName>
    <definedName name="bh_">#REF!</definedName>
    <definedName name="BORLIM">#REF!</definedName>
    <definedName name="BORPLAA1">#REF!</definedName>
    <definedName name="bp_">#REF!</definedName>
    <definedName name="BTN">[6]Variáveis!$F$143</definedName>
    <definedName name="BuiltIn_Print_Area___0">#REF!</definedName>
    <definedName name="BuiltIn_Print_Titles___0">#REF!</definedName>
    <definedName name="Cablagem">'[20]Cablagem - Resumo'!$B$7:$E$20</definedName>
    <definedName name="Cablagem_tipo">[20]Inicial!$S$3:$S$4</definedName>
    <definedName name="canteiro_">#REF!</definedName>
    <definedName name="CAPA">#REF!</definedName>
    <definedName name="CAPA_2">[21]A!#REF!</definedName>
    <definedName name="CAPA_3">[21]A!#REF!</definedName>
    <definedName name="CAPA_4">[21]A!#REF!</definedName>
    <definedName name="CAPA_5">[21]A!#REF!</definedName>
    <definedName name="CAPA_6">[21]A!#REF!</definedName>
    <definedName name="çç">'[22]Memorial Cálc.'!#REF!</definedName>
    <definedName name="ccu4cabosRAIL">#REF!</definedName>
    <definedName name="ccus_lanç_4cabos">#REF!</definedName>
    <definedName name="CCUs1">#REF!</definedName>
    <definedName name="CE_1">#REF!</definedName>
    <definedName name="CE_2">#REF!</definedName>
    <definedName name="Comprimento_médio_do_condutor_para_emenda">#REF!</definedName>
    <definedName name="Condições_de_Relevo_da_LT">#REF!</definedName>
    <definedName name="CONDUTOR">#REF!</definedName>
    <definedName name="cont">[23]Contrapeso!$A$13:$AG$219</definedName>
    <definedName name="CONTAB">#REF!</definedName>
    <definedName name="CONV">#REF!</definedName>
    <definedName name="CONV1">#REF!</definedName>
    <definedName name="CONV2">#REF!</definedName>
    <definedName name="crfisico">[24]CRN_FISICO!$A$5:$R$41</definedName>
    <definedName name="_xlnm.Criteria">#REF!</definedName>
    <definedName name="criterios_">#REF!</definedName>
    <definedName name="crono_">#REF!</definedName>
    <definedName name="cronobor_">#REF!</definedName>
    <definedName name="cronofis">[11]Plan.Recursos!$A$1493:$R$1727</definedName>
    <definedName name="cronofisbor">[11]Plan.Recursos!$A$1487:$R$1492</definedName>
    <definedName name="csc_antigo">[1]Geral!$D$1:$U$315</definedName>
    <definedName name="d" hidden="1">'[18]Memorial Cálc.'!#REF!</definedName>
    <definedName name="DDD">'[25]Anexo III'!#REF!</definedName>
    <definedName name="DDDF">[2]Variáveis!$J$52</definedName>
    <definedName name="dddf_">[6]Variáveis!$J$65</definedName>
    <definedName name="ddeq_">[6]Resumo!$C$24:$M$66</definedName>
    <definedName name="ddeqp_">[6]Resumo!$M$24:$M$66</definedName>
    <definedName name="ddma_">[6]Resumo!$C$71:$M$98</definedName>
    <definedName name="ddmap_">[6]Resumo!$M$71:$M$98</definedName>
    <definedName name="ddmo_">[6]Resumo!$C$10:$M$17</definedName>
    <definedName name="ddmop_">[6]Resumo!$M$10:$M$17</definedName>
    <definedName name="demo_">[6]Resumo!$B$179:$F$210</definedName>
    <definedName name="demobor_">[6]Resumo!$B$176:$C$178</definedName>
    <definedName name="DEMONSTRATIVO">#REF!</definedName>
    <definedName name="dfdff">#REF!</definedName>
    <definedName name="dff">#REF!</definedName>
    <definedName name="dfg">#REF!</definedName>
    <definedName name="dfgfgh">#REF!</definedName>
    <definedName name="dfhdf">#REF!</definedName>
    <definedName name="DIÁRIAS">#REF!</definedName>
    <definedName name="DIASTRAB">[2]Entrada!$AG$44</definedName>
    <definedName name="DIEQ">[26]Plan.Resumo!#REF!</definedName>
    <definedName name="dieq_">[6]Resumo!$C$127:$M$132</definedName>
    <definedName name="DIEQP">[26]Plan.Resumo!#REF!</definedName>
    <definedName name="dieqp_">[6]Resumo!$M$127:$M$132</definedName>
    <definedName name="difcant_">#REF!</definedName>
    <definedName name="DIMO">[26]Plan.Resumo!#REF!</definedName>
    <definedName name="dimo_">[6]Resumo!$C$107:$M$122</definedName>
    <definedName name="DIMOP">[26]Plan.Resumo!#REF!</definedName>
    <definedName name="dimop_">[6]Resumo!$M$107:$M$122</definedName>
    <definedName name="DIOU">[26]Plan.Resumo!#REF!</definedName>
    <definedName name="diou_">[6]Resumo!$C$136:$M$137</definedName>
    <definedName name="DIOUP">[26]Plan.Resumo!#REF!</definedName>
    <definedName name="dioup_">[6]Resumo!$M$136:$M$137</definedName>
    <definedName name="DISSIDIO_4">#REF!</definedName>
    <definedName name="Dissidio1">'[16]Dissídios Plan.A'!#REF!</definedName>
    <definedName name="Distância_média_entre_estruturas">#REF!</definedName>
    <definedName name="DOCAS">#REF!</definedName>
    <definedName name="dolar_">[6]Variáveis!$F$142</definedName>
    <definedName name="drtrt">#REF!</definedName>
    <definedName name="ECCH_NOMES">[27]ECCH!$A$5:$P$59</definedName>
    <definedName name="ECNOMES">[27]ECCH!$A$5:$P$59</definedName>
    <definedName name="EEE">'[16]Anex IV Plan. Equipam.'!#REF!</definedName>
    <definedName name="EEEA">'[14]Anex V Plan. Equipam.'!#REF!</definedName>
    <definedName name="Enc_Sociais_MO_Direta">#REF!</definedName>
    <definedName name="Enc_Sociais_MOI">#REF!</definedName>
    <definedName name="EncargosCSC">#REF!</definedName>
    <definedName name="encaso_">[6]Encasoc!$A$10:$I$48</definedName>
    <definedName name="epi_">#REF!</definedName>
    <definedName name="ESTACIONAMENTO">#REF!</definedName>
    <definedName name="Extensão_da_LT">#REF!</definedName>
    <definedName name="ExtLT">#REF!</definedName>
    <definedName name="FAIXA1">#REF!</definedName>
    <definedName name="fat_">#REF!</definedName>
    <definedName name="FATOR_A">#REF!</definedName>
    <definedName name="FATOR_B">#REF!</definedName>
    <definedName name="Fator_Eqptos">#REF!</definedName>
    <definedName name="FATOR_k">#REF!</definedName>
    <definedName name="Fator_k1">#REF!</definedName>
    <definedName name="Fator_k2">'[28]Anexo II'!#REF!</definedName>
    <definedName name="Fator_KA">#REF!</definedName>
    <definedName name="Fator_KB">#REF!</definedName>
    <definedName name="FATOR_X">'[15]Fator K'!#REF!</definedName>
    <definedName name="FATOR_Y">'[15]Fator K'!#REF!</definedName>
    <definedName name="FATORA">'[14]Fator K'!#REF!</definedName>
    <definedName name="FATORB">'[14]Fator K'!#REF!</definedName>
    <definedName name="FATORKA">'[16]Fator K'!$I$19</definedName>
    <definedName name="FATORKB">#REF!</definedName>
    <definedName name="FD_1">#REF!</definedName>
    <definedName name="FD_2">#REF!</definedName>
    <definedName name="FEQM">[6]Variáveis!$G$165</definedName>
    <definedName name="FERIADOS_1">#REF!</definedName>
    <definedName name="FERIADOS_2">#REF!</definedName>
    <definedName name="FERIAS24m">[29]RESUMO!$H$12:$K$24</definedName>
    <definedName name="FERIAS36m">[29]RESUMO!$I$12:$K$24</definedName>
    <definedName name="FFF">#REF!</definedName>
    <definedName name="FG_1">#REF!</definedName>
    <definedName name="FG_2">#REF!</definedName>
    <definedName name="fghg">#REF!</definedName>
    <definedName name="FI_1">#REF!</definedName>
    <definedName name="FI_2">#REF!</definedName>
    <definedName name="fill" hidden="1">[24]CRN_FISICO!$D$8:$Z$8</definedName>
    <definedName name="fisico_">#REF!</definedName>
    <definedName name="fisicobor_">#REF!</definedName>
    <definedName name="fistog_">#REF!</definedName>
    <definedName name="FORN">#REF!</definedName>
    <definedName name="FUNCAO_3_6">[30]BASE!#REF!</definedName>
    <definedName name="FUNCAO_7_6">[30]BASE!#REF!</definedName>
    <definedName name="FUNCAO_8_6">[30]BASE!#REF!</definedName>
    <definedName name="GC">[2]Variáveis!$F$58</definedName>
    <definedName name="gg" hidden="1">'[18]Memorial Cálc.'!#REF!</definedName>
    <definedName name="GRAF">'[1]Memorial Cálc.'!#REF!</definedName>
    <definedName name="GRELHA">#REF!</definedName>
    <definedName name="HE_1">#REF!</definedName>
    <definedName name="HE_2">#REF!</definedName>
    <definedName name="HEPD">[6]Variáveis!$J$24</definedName>
    <definedName name="HEXTRA_1">#REF!</definedName>
    <definedName name="HEXTRA2">#REF!</definedName>
    <definedName name="HHH">'[15]Anex V Plan. Equipam.'!#REF!</definedName>
    <definedName name="HISTO">#REF!</definedName>
    <definedName name="histobor_">#REF!</definedName>
    <definedName name="hjgh">#REF!</definedName>
    <definedName name="HNORMAL">#REF!</definedName>
    <definedName name="HORAS_ADN">#REF!</definedName>
    <definedName name="Horas_gastas_no_deslocamento_para_as_frentes_de_trabalho">#REF!</definedName>
    <definedName name="HORAS_HE1">#REF!</definedName>
    <definedName name="HORAS_HE2">#REF!</definedName>
    <definedName name="HORAS_NORMAIS">#REF!</definedName>
    <definedName name="HORAS_PERI">#REF!</definedName>
    <definedName name="HORAS1">#REF!</definedName>
    <definedName name="HORAS2">#REF!</definedName>
    <definedName name="i" hidden="1">'[18]Memorial Cálc.'!#REF!</definedName>
    <definedName name="IA">#REF!</definedName>
    <definedName name="IB">#REF!</definedName>
    <definedName name="ibor_">#REF!</definedName>
    <definedName name="IMPEQ">[26]Variáveis!$N$43</definedName>
    <definedName name="impeq_">[6]Variáveis!$N$41</definedName>
    <definedName name="IMPMO">[6]Variáveis!$O$26</definedName>
    <definedName name="IMPRODUTIVIDADE">#REF!</definedName>
    <definedName name="Improdutividade_média_e_Outros">#REF!</definedName>
    <definedName name="inc_">[6]Variáveis!$R$34</definedName>
    <definedName name="ind_">#REF!</definedName>
    <definedName name="inscant_">#REF!</definedName>
    <definedName name="INTERV">#REF!</definedName>
    <definedName name="interv_">[2]Improd.Chuva!$K$10</definedName>
    <definedName name="ipla_">#REF!</definedName>
    <definedName name="Itens_de_preço">#REF!</definedName>
    <definedName name="j" hidden="1">'[18]Memorial Cálc.'!#REF!</definedName>
    <definedName name="jant_n">[6]Variáveis!$F$31</definedName>
    <definedName name="jj" hidden="1">'[18]Memorial Cálc.'!#REF!</definedName>
    <definedName name="JMP">[2]Variáveis!$J$29</definedName>
    <definedName name="jmp_">[6]Variáveis!$J$29</definedName>
    <definedName name="jornada_diárial_de_trabalho">#REF!</definedName>
    <definedName name="jornada_mensal_de_trabalho">#REF!</definedName>
    <definedName name="k_">#REF!</definedName>
    <definedName name="kjk">#REF!</definedName>
    <definedName name="KJM">'[4]Fator K'!$H$69</definedName>
    <definedName name="kk" hidden="1">'[18]Memorial Cálc.'!#REF!</definedName>
    <definedName name="KXC">'[4]Fator K'!$H$48</definedName>
    <definedName name="KXZ">'[4]Fator K'!$H$27</definedName>
    <definedName name="LDI">#REF!</definedName>
    <definedName name="LDICONST">#REF!</definedName>
    <definedName name="LDIFORN">#REF!</definedName>
    <definedName name="lk">#REF!</definedName>
    <definedName name="LOCAL">[31]JANEIRO2005!$B$5:$Q$105</definedName>
    <definedName name="LS">[32]M.O.!#REF!</definedName>
    <definedName name="LUCRO">[2]Variáveis!$J$57</definedName>
    <definedName name="lucro_">[6]Variáveis!$J$70</definedName>
    <definedName name="MAC">'[15]Anex V Plan. Equipam.'!#REF!</definedName>
    <definedName name="MACA1">#REF!</definedName>
    <definedName name="MACA1RE">#REF!</definedName>
    <definedName name="MACA2">#REF!</definedName>
    <definedName name="MACA2RE">#REF!</definedName>
    <definedName name="MACA3RE">#REF!</definedName>
    <definedName name="MACA4RE">#REF!</definedName>
    <definedName name="MACA5RE">#REF!</definedName>
    <definedName name="MACADI">'[16]Anex. III Adicionais'!#REF!</definedName>
    <definedName name="MACADIRE">#REF!</definedName>
    <definedName name="MACATUPRE">[6]Macros!$A$88</definedName>
    <definedName name="MACBAPRE">#REF!</definedName>
    <definedName name="MACCAD">#REF!</definedName>
    <definedName name="MACCALCIT">[6]Macros!$A$18</definedName>
    <definedName name="MACCAPA">#REF!</definedName>
    <definedName name="MACCOMP">#REF!</definedName>
    <definedName name="MACCONTAB">#REF!</definedName>
    <definedName name="MACEQUI">'[16]Anex IV Plan. Equipam.'!#REF!</definedName>
    <definedName name="MACEQUIA">'[14]Anex V Plan. Equipam.'!#REF!</definedName>
    <definedName name="MACEQUIRE">#REF!</definedName>
    <definedName name="MACES1">#REF!</definedName>
    <definedName name="MACES2">#REF!</definedName>
    <definedName name="MACFOR">#REF!</definedName>
    <definedName name="MACFORRE">#REF!</definedName>
    <definedName name="MACGRAF">'[1]Memorial Cálc.'!#REF!</definedName>
    <definedName name="MACIMOPLAREC">[6]Macros!$A$37</definedName>
    <definedName name="MACIMPCROFIN">[6]Macros!$A$72</definedName>
    <definedName name="MACIMPCROFIS">[6]Macros!$A$64</definedName>
    <definedName name="MACIMPENCSOC">[6]Macros!$A$122</definedName>
    <definedName name="MACIMPHIST">[6]Macros!$A$55</definedName>
    <definedName name="MACIMPHISTCHU">[6]Macros!$A$138</definedName>
    <definedName name="MACIMPMEDANCHU">[6]Macros!$A$146</definedName>
    <definedName name="MACIMPMEDOBCHU">[6]Macros!$A$154</definedName>
    <definedName name="MACIMPPLAFI">[6]Macros!$A$29</definedName>
    <definedName name="MACIMPPLAN">[6]Macros!$A$47</definedName>
    <definedName name="MACIMPPLAPRE">[6]Macros!$A$80</definedName>
    <definedName name="MACIMPREL">[6]Macros!$A$130</definedName>
    <definedName name="MACIMPROT">[6]Macros!$A$162</definedName>
    <definedName name="MACIMPVAR">[6]Macros!$A$10</definedName>
    <definedName name="MACIND">#REF!</definedName>
    <definedName name="MACLIM">#REF!</definedName>
    <definedName name="MACLINA">'[14]Anex. I Lim. Sup'!#REF!</definedName>
    <definedName name="MACMEMO">'[1]Memorial Cálc.'!$T$2:$T$7</definedName>
    <definedName name="MACMO1">#REF!</definedName>
    <definedName name="MACMO2">#REF!</definedName>
    <definedName name="MACMOD">#REF!</definedName>
    <definedName name="MACNIV">#REF!</definedName>
    <definedName name="MACPLA">'[1]Planilha Enc.'!$S$2:$S$7</definedName>
    <definedName name="MACQZEQA">'[14]Anex V Plan. Equipam.'!#REF!</definedName>
    <definedName name="MACRE">#REF!</definedName>
    <definedName name="MACREG243">#REF!</definedName>
    <definedName name="MACRELOBRAS">#REF!</definedName>
    <definedName name="MACRES">#REF!</definedName>
    <definedName name="MACRESO">#REF!</definedName>
    <definedName name="MACRESRE">#REF!</definedName>
    <definedName name="MACRO1">#REF!</definedName>
    <definedName name="MACRO10">#REF!</definedName>
    <definedName name="MACRO11">#REF!</definedName>
    <definedName name="MACRO12">#REF!</definedName>
    <definedName name="MACRO13">#REF!</definedName>
    <definedName name="MACRO14">#REF!</definedName>
    <definedName name="MACRO15">#REF!</definedName>
    <definedName name="MACRO2">#REF!</definedName>
    <definedName name="MACRO3">#REF!</definedName>
    <definedName name="MACRO4">#REF!</definedName>
    <definedName name="MACRO5">#REF!</definedName>
    <definedName name="MACRO6">#REF!</definedName>
    <definedName name="MACRO7">#REF!</definedName>
    <definedName name="MACRO8">#REF!</definedName>
    <definedName name="MACRO9">#REF!</definedName>
    <definedName name="MACROCOMP">#REF!</definedName>
    <definedName name="MACROERR">#REF!</definedName>
    <definedName name="MACVA1">#REF!</definedName>
    <definedName name="MACVA2">#REF!</definedName>
    <definedName name="MACVAD">'[16]Anex. III Adicionais'!#REF!</definedName>
    <definedName name="MACVAR">#REF!</definedName>
    <definedName name="MACVARRE">#REF!</definedName>
    <definedName name="MACVEQ">'[16]Anex IV Plan. Equipam.'!#REF!</definedName>
    <definedName name="MACVEQA">'[14]Anex V Plan. Equipam.'!#REF!</definedName>
    <definedName name="MACVFOR">#REF!</definedName>
    <definedName name="MACVRE">#REF!</definedName>
    <definedName name="MACZAD">'[16]Anex. III Adicionais'!#REF!</definedName>
    <definedName name="MACZE1">#REF!</definedName>
    <definedName name="MACZE2">#REF!</definedName>
    <definedName name="MACZEQ">'[16]Anex IV Plan. Equipam.'!#REF!</definedName>
    <definedName name="MACZFOR">#REF!</definedName>
    <definedName name="MACZRE">#REF!</definedName>
    <definedName name="md_">#REF!</definedName>
    <definedName name="mdp_">#REF!</definedName>
    <definedName name="MEMO">'[1]Memorial Cálc.'!$B$3:$N$112</definedName>
    <definedName name="MEMOBOR">'[1]Memorial Cálc.'!$B$2:$N$2</definedName>
    <definedName name="MH">'[15]Anex. I Lim. Sup'!#REF!</definedName>
    <definedName name="MO_EQUIP">#REF!</definedName>
    <definedName name="Mobilização">'[2]Mobiliz. e Desmobi. - OBSOLETO'!$F$13</definedName>
    <definedName name="Mobilização_da_contratada">#REF!</definedName>
    <definedName name="Mod_Civ">'[20]Modular - Civil'!$B$9:$F$981</definedName>
    <definedName name="Mod_Civ_Det">'[20]Civil - Detalhado'!$A$6:$E$1101</definedName>
    <definedName name="Mod_Mont">'[20]Modular - Montagem'!$B$6:$F$746</definedName>
    <definedName name="Modelo">#REF!</definedName>
    <definedName name="Modulo">[20]Módulos!$C$9:$E$57</definedName>
    <definedName name="MOEQUIP">'[33]Distr Mensal 7R'!#REF!</definedName>
    <definedName name="MOMAT">'[33]Distr Mensal 7R'!#REF!</definedName>
    <definedName name="n" hidden="1">'[18]Memorial Cálc.'!#REF!</definedName>
    <definedName name="N__de_Ancoragem">#REF!</definedName>
    <definedName name="N__de_estruturas">#REF!</definedName>
    <definedName name="Níveis_A1">#REF!</definedName>
    <definedName name="nivel_1">'[4]A I - Profissionais'!$A$11:$K$13</definedName>
    <definedName name="nivel_2">'[4]A I - Profissionais'!$A$14:$K$21</definedName>
    <definedName name="nivel_3">'[4]A I - Profissionais'!$A$22:$K$29</definedName>
    <definedName name="nivel_4">'[4]A I - Profissionais'!$A$30:$K$37</definedName>
    <definedName name="nivel_5">'[4]A I - Profissionais'!$A$38:$K$39</definedName>
    <definedName name="nivel_6">'[4]A I - Profissionais'!$A$40:$K$43</definedName>
    <definedName name="nivel_7">'[4]A I - Profissionais'!$A$44:$K$47</definedName>
    <definedName name="Nível_Salarial">#REF!</definedName>
    <definedName name="NOME_CO">#REF!</definedName>
    <definedName name="NOMLIC">#REF!</definedName>
    <definedName name="NOMLICA">'[14]Fator K'!$B$8</definedName>
    <definedName name="Novo">#REF!</definedName>
    <definedName name="obras">#REF!</definedName>
    <definedName name="oo">'[22]Planilha Enc.'!$AL$6</definedName>
    <definedName name="p" hidden="1">'[18]Memorial Cálc.'!#REF!</definedName>
    <definedName name="P_1">#REF!</definedName>
    <definedName name="P_2">#REF!</definedName>
    <definedName name="pararaio_">#REF!</definedName>
    <definedName name="Percentual_de_estruturas_de_suspensão">#REF!</definedName>
    <definedName name="PERCEPI1">'[2]EPI Mat.Div.Ferram.Miudo'!$Z$58</definedName>
    <definedName name="PERCFER1">'[2]EPI Mat.Div.Ferram.Miudo'!$Z$77</definedName>
    <definedName name="PERI_">#REF!</definedName>
    <definedName name="PLA">'[1]Planilha Enc.'!$B$1:$O$52</definedName>
    <definedName name="PLAA1">#REF!</definedName>
    <definedName name="PLAA2">#REF!</definedName>
    <definedName name="PLAADI">'[3]Anex. IV Adicionais'!#REF!</definedName>
    <definedName name="plafi_">#REF!</definedName>
    <definedName name="plafibor_">#REF!</definedName>
    <definedName name="PLALIM">#REF!</definedName>
    <definedName name="PLAN">#REF!</definedName>
    <definedName name="PLANEJ">#REF!</definedName>
    <definedName name="PLANFOR">#REF!</definedName>
    <definedName name="PLANILHAS">#REF!</definedName>
    <definedName name="PLANIV">#REF!</definedName>
    <definedName name="PLANRESO">#REF!</definedName>
    <definedName name="PLANRESRE">#REF!</definedName>
    <definedName name="plapubor_">[6]Precos!$B$2:$B$11</definedName>
    <definedName name="PLARE">[2]Plan.Preços!#REF!</definedName>
    <definedName name="plares_">#REF!</definedName>
    <definedName name="PLARES1">#REF!</definedName>
    <definedName name="PLARES1BOR">#REF!</definedName>
    <definedName name="PLARES2">#REF!</definedName>
    <definedName name="PLARES2BOR">#REF!</definedName>
    <definedName name="PLARES3">#REF!</definedName>
    <definedName name="PLARES3BOR">#REF!</definedName>
    <definedName name="plaresbor_">[6]Resumo!$A$1:$E$6</definedName>
    <definedName name="PLAVAR">#REF!</definedName>
    <definedName name="PLENSCO">'[16]Anex VIII Encargos Soc'!#REF!</definedName>
    <definedName name="PLENSCOA">'[14]Anex VIII Encargos Soc'!#REF!</definedName>
    <definedName name="PONTE">#REF!</definedName>
    <definedName name="pos2_">'[6]Banco Preços'!$D$7</definedName>
    <definedName name="pos5_">[6]Variáveis!$A$1</definedName>
    <definedName name="posaa_">#REF!</definedName>
    <definedName name="PP">[2]Variáveis!$J$54</definedName>
    <definedName name="PPP">'[15]Anex V Plan. Equipam.'!#REF!</definedName>
    <definedName name="pre_">'[6]Banco Preços'!$D$7:$H$294</definedName>
    <definedName name="prebor_">[6]Precos!$A$1:$J$12</definedName>
    <definedName name="PREC">#REF!</definedName>
    <definedName name="PRECIPIT">#REF!</definedName>
    <definedName name="precipit_">[6]pluvio!$R$1:$EV$64</definedName>
    <definedName name="PRECIPITM">#REF!</definedName>
    <definedName name="precipitm_">[6]pluvio!$A$1:$P$64</definedName>
    <definedName name="PRECIPITMM">#REF!</definedName>
    <definedName name="precipitmm_">[6]pluvio!$A$65:$R$136</definedName>
    <definedName name="PREENC">[6]Encasoc!$A$1:$G$9</definedName>
    <definedName name="prepla_">[6]Precos!$A$13:$J$134</definedName>
    <definedName name="Progressão_1">#REF!</definedName>
    <definedName name="Progressão_2">#REF!</definedName>
    <definedName name="pto1_">'[6]Banco Preços'!$D$7</definedName>
    <definedName name="pto11_">[6]Variáveis!$P$58</definedName>
    <definedName name="pto12_">[6]Variáveis!$P$65</definedName>
    <definedName name="pto13_">[6]Variáveis!$P$66</definedName>
    <definedName name="pto14_">[6]Variáveis!$G$162</definedName>
    <definedName name="pto15_">[6]Variáveis!$G$160</definedName>
    <definedName name="pto16_">[6]Variáveis!$G$163</definedName>
    <definedName name="pto17_">[6]Variáveis!$G$161</definedName>
    <definedName name="pto2_">#REF!</definedName>
    <definedName name="pto20_">[6]Variáveis!$O$68</definedName>
    <definedName name="pto21_">[6]Variáveis!$J$68</definedName>
    <definedName name="pto3_">#REF!</definedName>
    <definedName name="pto4_">#REF!</definedName>
    <definedName name="pto5_">#REF!</definedName>
    <definedName name="PTOP">[2]Periculos.!$G$42</definedName>
    <definedName name="Q">'[4]Fator K'!$H$27</definedName>
    <definedName name="QUANTI">[34]Geral!#REF!</definedName>
    <definedName name="QUANTI_HORAS_ORIUNDAS_1">#N/A</definedName>
    <definedName name="QUANTI_HORAS_ORIUNDAS_3">#N/A</definedName>
    <definedName name="QUANTI_HORAS_ORIUNDAS_4">#N/A</definedName>
    <definedName name="QUANTI_HORAS_ORIUNDAS_5">#N/A</definedName>
    <definedName name="QUANTI_HORAS_ORIUNDAS_6">#N/A</definedName>
    <definedName name="QUANTI_HORAS_ORIUNDAS_7">#N/A</definedName>
    <definedName name="rec_">#REF!</definedName>
    <definedName name="reg_">'[6]Banco Preços'!$F$10:$H$293</definedName>
    <definedName name="reg1_">[6]Resumo!$C$10:$H$98</definedName>
    <definedName name="regano_">#REF!</definedName>
    <definedName name="regpre_">'[6]Banco Preços'!$D$7:$H$294</definedName>
    <definedName name="regreg_">#REF!</definedName>
    <definedName name="reisco_">[6]Variáveis!$F$70</definedName>
    <definedName name="RELOBRAS">#REF!</definedName>
    <definedName name="RESUMO">[21]A!#REF!</definedName>
    <definedName name="RESUMOBOR">#REF!</definedName>
    <definedName name="ret_">#REF!</definedName>
    <definedName name="Revisão_data">[11]Plan.Recursos!$AN$15</definedName>
    <definedName name="RISCO">[2]Variáveis!$F$57</definedName>
    <definedName name="RODAPE">'[35]planilha de preços'!#REF!</definedName>
    <definedName name="ROTAT">[6]Rotatividade!$A$29:$N$56</definedName>
    <definedName name="RRPRECIP">#REF!</definedName>
    <definedName name="rrprecip_">[6]pluvio!$D$133:$R$133</definedName>
    <definedName name="RRPRECIP1">[26]Variáveis!$N$98</definedName>
    <definedName name="rrprecip1_">#REF!</definedName>
    <definedName name="RRPRECIP5">#REF!</definedName>
    <definedName name="RRPRECIP6">[6]Variáveis!$N$111</definedName>
    <definedName name="RRR">#REF!</definedName>
    <definedName name="Salário_Proposto">#REF!</definedName>
    <definedName name="Salários">#REF!</definedName>
    <definedName name="Servicos_eventuais">#REF!</definedName>
    <definedName name="ss" hidden="1">'[18]Memorial Cálc.'!#REF!</definedName>
    <definedName name="Suporte">[20]Inicial!$V$3:$V$4</definedName>
    <definedName name="t" hidden="1">'[18]Memorial Cálc.'!#REF!</definedName>
    <definedName name="TABELAA">#REF!</definedName>
    <definedName name="tabelaa0">#REF!</definedName>
    <definedName name="Tabelaa1">[36]Tabela!$F$5:$G$83</definedName>
    <definedName name="Tabelaa2">[36]Tabela!$B$5:$C$83</definedName>
    <definedName name="TABELAAA">[37]Tabela!$F$5:$G$83</definedName>
    <definedName name="TABELAAB">[37]Tabela!$B$5:$C$83</definedName>
    <definedName name="tabelab">#REF!</definedName>
    <definedName name="tabelab0">#REF!</definedName>
    <definedName name="TABELAD1">#REF!</definedName>
    <definedName name="TABELAD2">#REF!</definedName>
    <definedName name="TABELAD3">#REF!</definedName>
    <definedName name="TABELAD4">#REF!</definedName>
    <definedName name="TabelaHorasA">#REF!</definedName>
    <definedName name="TabelaHorasB">#REF!</definedName>
    <definedName name="TABMES">'[2]Adm.Local - OBSOLETO'!$AQ$1:$AR$14</definedName>
    <definedName name="tax_">#REF!</definedName>
    <definedName name="tb_Tab4">#REF!</definedName>
    <definedName name="TE">#REF!</definedName>
    <definedName name="TESTE">[8]Módulos!#REF!</definedName>
    <definedName name="tim__">[6]Variáveis!$J$64</definedName>
    <definedName name="TIPO_SAL_I">'[1]TAB SALARIO'!$O$12:$P$13</definedName>
    <definedName name="TIPO_SAL_II">'[1]TAB SALARIO'!$O$14:$P$19</definedName>
    <definedName name="TIPO_SAL_III">'[1]TAB SALARIO'!$O$20:$P$30</definedName>
    <definedName name="TIPO_SAL_IV">'[1]TAB SALARIO'!$O$31:$P$41</definedName>
    <definedName name="TIPO_SAL_IX">'[1]TAB SALARIO'!$O$115:$P$141</definedName>
    <definedName name="TIPO_SAL_V">'[1]TAB SALARIO'!$O$42:$P$52</definedName>
    <definedName name="TIPO_SAL_VI">'[1]TAB SALARIO'!$O$53:$P$66</definedName>
    <definedName name="TIPO_SAL_VII">'[1]TAB SALARIO'!$O$67:$P$90</definedName>
    <definedName name="TIPO_SAL_VIII">'[1]TAB SALARIO'!$O$91:$P$114</definedName>
    <definedName name="TIPO_SAL_X">'[1]TAB SALARIO'!$O$142:$P$170</definedName>
    <definedName name="TIT_FIS">'[38]CRN_FISICO bts'!#REF!</definedName>
    <definedName name="_xlnm.Print_Titles">#N/A</definedName>
    <definedName name="tja__">[6]Variáveis!$F$64</definedName>
    <definedName name="Total_do_BDI">#REF!</definedName>
    <definedName name="TOTALHORAS">#REF!</definedName>
    <definedName name="TOTFORN">#REF!</definedName>
    <definedName name="Tramo_médio">#REF!</definedName>
    <definedName name="Travessias_previstas__Empolcaduras">#REF!</definedName>
    <definedName name="tt" hidden="1">'[18]Memorial Cálc.'!#REF!</definedName>
    <definedName name="uu" hidden="1">'[22]Memorial Cálc.'!$M$29</definedName>
    <definedName name="uuut">#REF!</definedName>
    <definedName name="V">#REF!</definedName>
    <definedName name="VAO">[6]Variáveis!$F$53</definedName>
    <definedName name="Vão_Medio">#REF!</definedName>
    <definedName name="varor_">[6]Variáveis!$B$1:$L$116</definedName>
    <definedName name="VV">#REF!</definedName>
    <definedName name="VVCPS">#REF!</definedName>
    <definedName name="VVME">#REF!</definedName>
    <definedName name="VVOC">#REF!</definedName>
    <definedName name="W1_">#REF!</definedName>
    <definedName name="we" hidden="1">'[18]Memorial Cálc.'!#REF!</definedName>
    <definedName name="WW">#REF!</definedName>
    <definedName name="x_">[6]Precos!$H$9:$I$138</definedName>
    <definedName name="yy" hidden="1">[39]Geral!#REF!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6" i="6" l="1"/>
  <c r="G10" i="17" l="1"/>
  <c r="G11" i="17"/>
  <c r="G12" i="17"/>
  <c r="G13" i="17" s="1"/>
  <c r="G6" i="17"/>
  <c r="G4" i="17"/>
  <c r="G5" i="17"/>
  <c r="G3" i="17"/>
  <c r="E5" i="17"/>
  <c r="G34" i="6"/>
  <c r="D12" i="16"/>
  <c r="E12" i="16" s="1"/>
  <c r="F12" i="16" s="1"/>
  <c r="G12" i="16" s="1"/>
  <c r="U14" i="16"/>
  <c r="U8" i="16"/>
  <c r="U6" i="16"/>
  <c r="U4" i="16"/>
  <c r="G33" i="6"/>
  <c r="U16" i="16"/>
  <c r="U12" i="16" l="1"/>
  <c r="B16" i="16" l="1"/>
  <c r="B34" i="16" s="1"/>
  <c r="B52" i="16" s="1"/>
  <c r="B14" i="16"/>
  <c r="B32" i="16" s="1"/>
  <c r="B50" i="16" s="1"/>
  <c r="B12" i="16"/>
  <c r="B30" i="16" s="1"/>
  <c r="B48" i="16" s="1"/>
  <c r="B10" i="16"/>
  <c r="B28" i="16" s="1"/>
  <c r="B46" i="16" s="1"/>
  <c r="B8" i="16"/>
  <c r="B26" i="16" s="1"/>
  <c r="B44" i="16" s="1"/>
  <c r="B6" i="16"/>
  <c r="B24" i="16" s="1"/>
  <c r="B42" i="16" s="1"/>
  <c r="B4" i="16"/>
  <c r="B22" i="16" s="1"/>
  <c r="B40" i="16" s="1"/>
  <c r="H19" i="11"/>
  <c r="H23" i="11" s="1"/>
  <c r="K3" i="6" s="1"/>
  <c r="I3" i="6"/>
  <c r="I38" i="7" l="1"/>
  <c r="I11" i="16" l="1"/>
  <c r="J11" i="16" s="1"/>
  <c r="K11" i="16" s="1"/>
  <c r="L11" i="16" s="1"/>
  <c r="G84" i="6"/>
  <c r="G7" i="6"/>
  <c r="G21" i="6"/>
  <c r="G20" i="6"/>
  <c r="G19" i="6"/>
  <c r="J22" i="6" l="1"/>
  <c r="U9" i="16" s="1"/>
  <c r="G62" i="6"/>
  <c r="G53" i="6"/>
  <c r="G57" i="6"/>
  <c r="G60" i="6"/>
  <c r="G55" i="6"/>
  <c r="G56" i="6" s="1"/>
  <c r="G54" i="6"/>
  <c r="G52" i="6"/>
  <c r="H9" i="16" l="1"/>
  <c r="E9" i="16"/>
  <c r="I9" i="16"/>
  <c r="J9" i="16"/>
  <c r="F9" i="16"/>
  <c r="G9" i="16"/>
  <c r="C9" i="16"/>
  <c r="K9" i="16"/>
  <c r="D9" i="16"/>
  <c r="L9" i="16"/>
  <c r="N9" i="16"/>
  <c r="R9" i="16"/>
  <c r="S9" i="16"/>
  <c r="O9" i="16"/>
  <c r="P9" i="16"/>
  <c r="Q9" i="16"/>
  <c r="T9" i="16"/>
  <c r="M9" i="16"/>
  <c r="I29" i="7"/>
  <c r="G45" i="6"/>
  <c r="G39" i="6"/>
  <c r="G38" i="6"/>
  <c r="I15" i="7" l="1"/>
  <c r="I4" i="7"/>
  <c r="I19" i="7"/>
  <c r="I26" i="7"/>
  <c r="I10" i="7"/>
  <c r="M11" i="16" l="1"/>
  <c r="J88" i="6"/>
  <c r="J13" i="6"/>
  <c r="J35" i="6" l="1"/>
  <c r="N11" i="16"/>
  <c r="J69" i="6"/>
  <c r="J27" i="6"/>
  <c r="U11" i="16" s="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5" i="4"/>
  <c r="I19" i="4"/>
  <c r="J19" i="4"/>
  <c r="K19" i="4"/>
  <c r="G19" i="4"/>
  <c r="H19" i="4"/>
  <c r="F19" i="4"/>
  <c r="C5" i="4"/>
  <c r="C6" i="4" s="1"/>
  <c r="C7" i="4" s="1"/>
  <c r="C8" i="4" s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J90" i="6" l="1"/>
  <c r="O11" i="16"/>
  <c r="E19" i="4"/>
  <c r="E21" i="4" s="1"/>
  <c r="P11" i="16" l="1"/>
  <c r="J89" i="6"/>
  <c r="Q11" i="16" l="1"/>
  <c r="R11" i="16" l="1"/>
  <c r="S11" i="16" l="1"/>
  <c r="T11" i="16" l="1"/>
  <c r="E11" i="16" s="1"/>
  <c r="F11" i="16" l="1"/>
  <c r="G11" i="16" l="1"/>
  <c r="R13" i="16" l="1"/>
  <c r="T13" i="16"/>
  <c r="S13" i="16"/>
  <c r="U13" i="16"/>
</calcChain>
</file>

<file path=xl/sharedStrings.xml><?xml version="1.0" encoding="utf-8"?>
<sst xmlns="http://schemas.openxmlformats.org/spreadsheetml/2006/main" count="925" uniqueCount="399">
  <si>
    <t>Item</t>
  </si>
  <si>
    <t>Descrição</t>
  </si>
  <si>
    <t>BDI</t>
  </si>
  <si>
    <t>Código</t>
  </si>
  <si>
    <t>Fonte</t>
  </si>
  <si>
    <t>Und.</t>
  </si>
  <si>
    <t>Qtde.</t>
  </si>
  <si>
    <t>COT-1</t>
  </si>
  <si>
    <t>UN</t>
  </si>
  <si>
    <t>ITENS</t>
  </si>
  <si>
    <t>ABSOLUTO</t>
  </si>
  <si>
    <t>FUNCIONALIDADES</t>
  </si>
  <si>
    <t>Medição em 4 quadrantes.</t>
  </si>
  <si>
    <t>Registro unidirecional trifásico ou Registro em 4 quadrantes.</t>
  </si>
  <si>
    <t>Tarifas de UFER e DMCR.</t>
  </si>
  <si>
    <t>4 postos horários.</t>
  </si>
  <si>
    <t>Tabelas de configuração de postos horários.</t>
  </si>
  <si>
    <t>Possibilidade de 82 feriados.</t>
  </si>
  <si>
    <t>Horário de verão.</t>
  </si>
  <si>
    <t>Demanda máxima e acumulada – Sliding demand ou block demand configurável.</t>
  </si>
  <si>
    <t>Atualização de firmware local ou remota com assinatura digital.</t>
  </si>
  <si>
    <t>1 LED para pulso de energia ativa, 1 LED para pulso de energia reativa, 1 LED para indicação de funcionamento e 1 LED para indicação de status do relé ou energia reversa (opcional).</t>
  </si>
  <si>
    <t>Corte/Religa</t>
  </si>
  <si>
    <t>COMUNICAÇÃO LOCAL</t>
  </si>
  <si>
    <t>RS232 ou RS485 (DLMS ou ABNT)</t>
  </si>
  <si>
    <t>PIMA ETC 3.11 COPEL</t>
  </si>
  <si>
    <t>Serial SU (ABNT)</t>
  </si>
  <si>
    <t>Entrada Digital (I/O)</t>
  </si>
  <si>
    <t>COMUNICAÇÃO REMOTA</t>
  </si>
  <si>
    <t>RF Mesh (Protocolo DLMS/COSEM)</t>
  </si>
  <si>
    <t>Wi-SUN 1.1 (Certificado)</t>
  </si>
  <si>
    <t>PLC</t>
  </si>
  <si>
    <t>4G/3G/GPRS</t>
  </si>
  <si>
    <t>DADOS HISTÓRICOS</t>
  </si>
  <si>
    <t>Memória de massa com 21 canais</t>
  </si>
  <si>
    <t>Grava os últimos 12 meses dos registradores de energia e demanda</t>
  </si>
  <si>
    <t>Daily Self-reads: grava registradores de energia, demanda e timestamp a cada 24h</t>
  </si>
  <si>
    <t>DIAGNÓSTICO E ALARMES</t>
  </si>
  <si>
    <t>tensão e corrente por fase</t>
  </si>
  <si>
    <t>ângulos por fase</t>
  </si>
  <si>
    <t>ângulos entre fases</t>
  </si>
  <si>
    <t>sequência de fase</t>
  </si>
  <si>
    <t>distorção harmônica (%THD)</t>
  </si>
  <si>
    <t>fator de potência por fase</t>
  </si>
  <si>
    <t>potência ativa</t>
  </si>
  <si>
    <t>potência reativa</t>
  </si>
  <si>
    <t>potência aparente</t>
  </si>
  <si>
    <t>contador de pulso de energia ativa</t>
  </si>
  <si>
    <t>contador de pulso de energia reativa</t>
  </si>
  <si>
    <t>Alarmes anti-fraude configuráveis</t>
  </si>
  <si>
    <t>Parafuso Pierce</t>
  </si>
  <si>
    <t>QUALIDADE DE ENERGIA</t>
  </si>
  <si>
    <t>Exibição dos 12 últimos cálculos de DRP e DRC;</t>
  </si>
  <si>
    <t>Registro das últimas 100 interrupções de curta duração (VTCD)</t>
  </si>
  <si>
    <t>Indicadores conforme Prodist módulo 8</t>
  </si>
  <si>
    <t>CARACTERÍSTICAS TÉCNICAS</t>
  </si>
  <si>
    <t>Classes</t>
  </si>
  <si>
    <t>Classe B (1%) ligação direta</t>
  </si>
  <si>
    <t>Classe D (0,2%) ligação indireta</t>
  </si>
  <si>
    <t>Classe C (0,5%) ligação direta</t>
  </si>
  <si>
    <t>Corrente</t>
  </si>
  <si>
    <t>Corrente Nominal (In): 5A</t>
  </si>
  <si>
    <t>Corrente Nominal (In): 15A</t>
  </si>
  <si>
    <t>Corrente Nominal (In): 30A</t>
  </si>
  <si>
    <t>Corrente Máx (Imax): 20A</t>
  </si>
  <si>
    <t>Corrente Máx (Imax): 100A</t>
  </si>
  <si>
    <t>Corrente Máx (Imax): 120A</t>
  </si>
  <si>
    <t>Corrente Máx (Imax): 200A</t>
  </si>
  <si>
    <t>Constantes</t>
  </si>
  <si>
    <t>0,5 Wh/pulso</t>
  </si>
  <si>
    <t>1,0 Wh/pulso</t>
  </si>
  <si>
    <t>0,1 Wh/pulso</t>
  </si>
  <si>
    <t>4,0 Wh/pulso</t>
  </si>
  <si>
    <t>Tensão de operação</t>
  </si>
  <si>
    <t>60VAC ~ 285VAC</t>
  </si>
  <si>
    <t>Frequência</t>
  </si>
  <si>
    <t>50Hz ou 60Hz</t>
  </si>
  <si>
    <t>Tensões Nominais</t>
  </si>
  <si>
    <t>120V, 240V, 120/240V</t>
  </si>
  <si>
    <t>Temperatura de operação</t>
  </si>
  <si>
    <t>-40°C ~ 85°C</t>
  </si>
  <si>
    <t>Medição</t>
  </si>
  <si>
    <t>Ativa, Reativa, Demanda e Postos Horários</t>
  </si>
  <si>
    <t>NSX 112i e NSX 113i</t>
  </si>
  <si>
    <t>NSX P213i e NSX P314i</t>
  </si>
  <si>
    <t>NSX 324i</t>
  </si>
  <si>
    <t>NSX 334i</t>
  </si>
  <si>
    <t>OK</t>
  </si>
  <si>
    <t>ABNT: NBR14519, NBR14520 e NBR14522;</t>
  </si>
  <si>
    <t>INMETRO: RTM431/2007.</t>
  </si>
  <si>
    <t>NORMAS</t>
  </si>
  <si>
    <t>Adm/Man/Copacol</t>
  </si>
  <si>
    <t>Medidores</t>
  </si>
  <si>
    <t>Analógico</t>
  </si>
  <si>
    <t>Eletrônicos</t>
  </si>
  <si>
    <t>B73A</t>
  </si>
  <si>
    <t>Total</t>
  </si>
  <si>
    <t>Id</t>
  </si>
  <si>
    <t xml:space="preserve">B10 </t>
  </si>
  <si>
    <t>B11</t>
  </si>
  <si>
    <t>Local</t>
  </si>
  <si>
    <t>B74</t>
  </si>
  <si>
    <t>B73</t>
  </si>
  <si>
    <t>B8</t>
  </si>
  <si>
    <t>B82</t>
  </si>
  <si>
    <t>B83</t>
  </si>
  <si>
    <t>B8 lojas</t>
  </si>
  <si>
    <t>B71</t>
  </si>
  <si>
    <t>B72</t>
  </si>
  <si>
    <t>B12 (sem acesso)</t>
  </si>
  <si>
    <t>B14 (reforma)</t>
  </si>
  <si>
    <t>B13 (sem acesso)</t>
  </si>
  <si>
    <t>COT-2</t>
  </si>
  <si>
    <t>Eletrônicos PIMA</t>
  </si>
  <si>
    <t>BIFÁSICO</t>
  </si>
  <si>
    <t>TRIFÁSICO</t>
  </si>
  <si>
    <t>MONOFÁSICO</t>
  </si>
  <si>
    <t>Administração Central</t>
  </si>
  <si>
    <t>Riscos</t>
  </si>
  <si>
    <t>ADMNISTRAÇÃO LOCAL DA OBRA</t>
  </si>
  <si>
    <t>1.1</t>
  </si>
  <si>
    <t>2.1</t>
  </si>
  <si>
    <t>2.2</t>
  </si>
  <si>
    <t>3.1</t>
  </si>
  <si>
    <t>REVITALIZAÇÃO DE QUADROS DE MEDIÇÃO DE ENERGIA</t>
  </si>
  <si>
    <t>3.2</t>
  </si>
  <si>
    <t>4.1</t>
  </si>
  <si>
    <t>4.2</t>
  </si>
  <si>
    <t>4.3</t>
  </si>
  <si>
    <t>4.4</t>
  </si>
  <si>
    <t>5.1</t>
  </si>
  <si>
    <t>5.2</t>
  </si>
  <si>
    <t>6.1</t>
  </si>
  <si>
    <t>6.2</t>
  </si>
  <si>
    <t>7.1</t>
  </si>
  <si>
    <t>7.2</t>
  </si>
  <si>
    <t>7.3</t>
  </si>
  <si>
    <t>SOFTWARE DE GERENCIAMENTO ENERGÉTICO COMPOSTO POR SERVIÇO SAS, SUPORTE REMOTO, LICENÇAS, ATUALIZAÇÕES E HOSPEDAGEM PARA PERÍODO DE 12 MESES.</t>
  </si>
  <si>
    <t>CONCENTRADOR DE DADOS: SISTEMA DE CONTROLE E SUPERVISÃO DAS MENSAGENS E INTEGRAÇÃO DOS DADOS COLETADOS NO AMBIENTE SUPERVISÓRIO, ATRAVÉS DE COMUNICAÇÃO.FORNECIMENTO E INSTALAÇÃO.</t>
  </si>
  <si>
    <t>5.3</t>
  </si>
  <si>
    <t>5.4</t>
  </si>
  <si>
    <t>5.5</t>
  </si>
  <si>
    <t>5.6</t>
  </si>
  <si>
    <t>EXECUÇÃO DE INFRAESTRUTURA ELÉTRICA E CIVIL</t>
  </si>
  <si>
    <t>Comp-1</t>
  </si>
  <si>
    <t>Composição 1</t>
  </si>
  <si>
    <t>H</t>
  </si>
  <si>
    <t>1.2</t>
  </si>
  <si>
    <t xml:space="preserve">IDENTIFICAÇÃO ELÉTRICA E DIAGRAMA UNIFILAR DA ENTRADA DE ENERGIA E REDE DE ALTA TENSÃO </t>
  </si>
  <si>
    <t xml:space="preserve">DESENHISTA PROJETISTA (HORISTA)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</si>
  <si>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1.3</t>
  </si>
  <si>
    <t xml:space="preserve">ELETROTECNICO (HORISTA)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</si>
  <si>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IDENTIFICAÇÃO ELÉTRICA E DIAGRAMA UNIFILAR DAS SUBESTAÇÕES (SE 01, SE 02, SE 02-A, SE 03,SE 04)</t>
  </si>
  <si>
    <t>AJUDANTE DE ELETRICISTA (HORISTA)</t>
  </si>
  <si>
    <t>ELETRICISTA (HORISTA)</t>
  </si>
  <si>
    <t>Comp-2</t>
  </si>
  <si>
    <t>1.4</t>
  </si>
  <si>
    <t>2.3</t>
  </si>
  <si>
    <t>2.5</t>
  </si>
  <si>
    <t>Composição 2</t>
  </si>
  <si>
    <t xml:space="preserve">ENGENHEIRO ELETRICISTA (HORISTA)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</si>
  <si>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FORNECIMENTO E INSTALAÇÃO DE TAPETE ISOLANTE NAS SUBESTAÇÕES (SE-01, SE 02, SE 02-A, SE 03, SE 04)</t>
  </si>
  <si>
    <t>Composição 3</t>
  </si>
  <si>
    <t>TAPETE ISOLANTE ELÉTRICO 20 KV - 25X1000X1000MM</t>
  </si>
  <si>
    <t>CONJ</t>
  </si>
  <si>
    <t>M2</t>
  </si>
  <si>
    <t>Comp-3</t>
  </si>
  <si>
    <t>Comp-4</t>
  </si>
  <si>
    <t>LIMPEZA DE PISO CERÂMICO OU PORCELANATO UTILIZANDO DETERGENTE NEUTRO E ESCOVAÇÃO MANUAL. AF_04/2019</t>
  </si>
  <si>
    <t>ADEQUAÇÃO E MEDIÇÃO DO ATERRAMENTO</t>
  </si>
  <si>
    <t>Composição 4</t>
  </si>
  <si>
    <t xml:space="preserve">CABO DE COBRE NU 16 MM2 MEIO-DURO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</si>
  <si>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</t>
  </si>
  <si>
    <t>3.3</t>
  </si>
  <si>
    <t xml:space="preserve">QUADRO DE DISTRIBUICAO, SEM BARRAMENTO, EM PVC, DE SOBREPOR, PARA 12 DISJUNTORES NEMA OU 16 DISJUNTORES DIN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</si>
  <si>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U.N</t>
  </si>
  <si>
    <t xml:space="preserve">GRAMPO METALICO TIPO OLHAL PARA HASTE DE ATERRAMENTO DE 5/8'', CONDUTOR DE *10* A 50 MM2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</si>
  <si>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4.5</t>
  </si>
  <si>
    <t xml:space="preserve">GRAMPO METALICO TIPO U PARA HASTE DE ATERRAMENTO DE ATE 5/8'', CONDUTOR DE 10 A 25 MM2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</si>
  <si>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4.6</t>
  </si>
  <si>
    <t>PROJETO DE REDE ELÉTRICA</t>
  </si>
  <si>
    <t>KM</t>
  </si>
  <si>
    <t>5.7</t>
  </si>
  <si>
    <t>5.8</t>
  </si>
  <si>
    <t>5.9</t>
  </si>
  <si>
    <t>5.10</t>
  </si>
  <si>
    <t>Composição 5</t>
  </si>
  <si>
    <t>ANÁLISE DA QUALIDADE DE ENERGIA DAS SUBESTAÇÕES E SERVIÇO TERMOGRÁFICO (SE-01, SE 02, SE 02-A, SE 03, SE 04)</t>
  </si>
  <si>
    <t>EXECUÇÃO DE SERVIÇOS DE ADEQUAÇÕES E ANÁLISE DA QUALIDADE DE ENERGIA NA SUBESTAÇÕES</t>
  </si>
  <si>
    <t>BRAÇO C EM AÇO GALVANIZADO</t>
  </si>
  <si>
    <t>6.3</t>
  </si>
  <si>
    <t>CINTA DE AÇO GALVANIZADO DIÂMETRO 190 MM</t>
  </si>
  <si>
    <t>CINTA DE AÇO GALVANIZADO DIÂMETRO 220 MM</t>
  </si>
  <si>
    <t>CINTA DE AÇO GALVANIZADO DIÂMETRO 230 MM</t>
  </si>
  <si>
    <t>6.4</t>
  </si>
  <si>
    <t>6.5</t>
  </si>
  <si>
    <t>ALCA PREFORMADA</t>
  </si>
  <si>
    <t>SAPATILHA CABO 9,5MM</t>
  </si>
  <si>
    <t>MANILHA SAPATILHA</t>
  </si>
  <si>
    <t>SUPORTE TIPO Z</t>
  </si>
  <si>
    <t>6.6</t>
  </si>
  <si>
    <t>6.7</t>
  </si>
  <si>
    <t>6.8</t>
  </si>
  <si>
    <t>6.9</t>
  </si>
  <si>
    <t>6.10</t>
  </si>
  <si>
    <t>6.11</t>
  </si>
  <si>
    <t>6.12</t>
  </si>
  <si>
    <t>6.13</t>
  </si>
  <si>
    <t>6.15</t>
  </si>
  <si>
    <t>6.16</t>
  </si>
  <si>
    <t>6.17</t>
  </si>
  <si>
    <t>6.18</t>
  </si>
  <si>
    <t>6.19</t>
  </si>
  <si>
    <t>6.20</t>
  </si>
  <si>
    <t>6.21</t>
  </si>
  <si>
    <t>6.22</t>
  </si>
  <si>
    <t>6.23</t>
  </si>
  <si>
    <t>OLHAL P/ PARAFUSO</t>
  </si>
  <si>
    <t>PARAFUSO CABEÇA ABAULADA (FRANCES) M16 X 45 MM</t>
  </si>
  <si>
    <t>PINO ISOLADOR PARA CRUZETA POLIMÉRICA 15 KV ROSCA 25 MM</t>
  </si>
  <si>
    <t>ISOLADOR, PINO 15 KV ROSCA 25 MM</t>
  </si>
  <si>
    <t>CANTONEIRA AUXILIAR PARA BRAÇO C</t>
  </si>
  <si>
    <t>CONECTOR DE COMPRESSÃO FORMATO H PARA CABO DE 25 A 70 MM2</t>
  </si>
  <si>
    <t>GRAMPO DE ANCORAGEM PARA CABO 185MM</t>
  </si>
  <si>
    <t>ISOLADOR DE ANCORAGEM POLIMÉRICO 15 KV</t>
  </si>
  <si>
    <t>PARA-RAIOS RD 15KV 10KA</t>
  </si>
  <si>
    <t>CABO DE ACO D=6,35 MM (CORDOALHA)</t>
  </si>
  <si>
    <t>C5070</t>
  </si>
  <si>
    <t>FURO DIRECIONAL E PUXE PARA DUTO EM PEAD DN 110 MM - MÉTODO NÃO DESTRUTIVO (MND)</t>
  </si>
  <si>
    <t>GANCHO OLHAL EM ACO GALVANIZADO</t>
  </si>
  <si>
    <t xml:space="preserve">ELETRODUTO/DUTO PEAD FLEXIVEL PAREDE SIMPLES, CORRUGACAO HELICOIDAL, COR PRETA, SEM ROSCA, DE 4", PARA CABEAMENTO SUBTERRANEO (NBR 15715)         </t>
  </si>
  <si>
    <t xml:space="preserve">CABO DE COBRE, RIGIDO, CLASSE 2, ISOLACAO EM PVC/A, ANTICHAMA BWF-B, 1 CONDUTOR, 450/750 V, SECAO NOMINAL 16 MM2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</si>
  <si>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CABO DE COBRE, RIGIDO, CLASSE 2, ISOLACAO EM PVC/A, ANTICHAMA BWF-B, 1 CONDUTOR, 450/750 V, SECAO NOMINAL 25 MM2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</si>
  <si>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CABO DE COBRE, RIGIDO, CLASSE 2, ISOLACAO EM PVC/A, ANTICHAMA BWF-B, 1 CONDUTOR, 450/750 V, SECAO NOMINAL 35 MM2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</si>
  <si>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CABO DE COBRE, RIGIDO, CLASSE 2, ISOLACAO EM PVC/A, ANTICHAMA BWF-B, 1 CONDUTOR, 450/750 V, SECAO NOMINAL 50 MM2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</si>
  <si>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CABO DE COBRE, RIGIDO, CLASSE 2, ISOLACAO EM PVC/A, ANTICHAMA BWF-B, 1 CONDUTOR, 450/750 V, SECAO NOMINAL 6 MM2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</si>
  <si>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CABO DE COBRE, FLEXIVEL, CLASSE 4 OU 5, ISOLACAO EM PVC/A, ANTICHAMA BWF-B, COBERTURA PVC-ST1, ANTICHAMA BWF-B, 1 CONDUTOR, 0,6/1 KV, SECAO NOMINAL 10 MM2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</si>
  <si>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CABO DE COBRE, FLEXIVEL, CLASSE 4 OU 5, ISOLACAO EM PVC/A, ANTICHAMA BWF-B, COBERTURA PVC-ST1, ANTICHAMA BWF-B, 1 CONDUTOR, 0,6/1 KV, SECAO NOMINAL 120 MM2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</si>
  <si>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CABO DE COBRE, FLEXIVEL, CLASSE 4 OU 5, ISOLACAO EM PVC/A, ANTICHAMA BWF-B, COBERTURA PVC-ST1, ANTICHAMA BWF-B, 1 CONDUTOR, 0,6/1 KV, SECAO NOMINAL 150 MM2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</si>
  <si>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CABO DE COBRE, FLEXIVEL, CLASSE 4 OU 5, ISOLACAO EM PVC/A, ANTICHAMA BWF-B, COBERTURA PVC-ST1, ANTICHAMA BWF-B, 1 CONDUTOR, 0,6/1 KV, SECAO NOMINAL 16 MM2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</si>
  <si>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CABO DE COBRE, FLEXIVEL, CLASSE 4 OU 5, ISOLACAO EM PVC/A, ANTICHAMA BWF-B, COBERTURA PVC-ST1, ANTICHAMA BWF-B, 1 CONDUTOR, 0,6/1 KV, SECAO NOMINAL 2,5 MM2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</si>
  <si>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CABO DE COBRE, FLEXIVEL, CLASSE 4 OU 5, ISOLACAO EM PVC/A, ANTICHAMA BWF-B, COBERTURA PVC-ST1, ANTICHAMA BWF-B, 1 CONDUTOR, 0,6/1 KV, SECAO NOMINAL 25 MM2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</si>
  <si>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CABO DE COBRE, FLEXIVEL, CLASSE 4 OU 5, ISOLACAO EM PVC/A, ANTICHAMA BWF-B, COBERTURA PVC-ST1, ANTICHAMA BWF-B, 1 CONDUTOR, 0,6/1 KV, SECAO NOMINAL 35 MM2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</si>
  <si>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7.4</t>
  </si>
  <si>
    <t>7.5</t>
  </si>
  <si>
    <t>7.31</t>
  </si>
  <si>
    <t>7.32</t>
  </si>
  <si>
    <t>7.33</t>
  </si>
  <si>
    <t>7.34</t>
  </si>
  <si>
    <t>7.35</t>
  </si>
  <si>
    <t>7.36</t>
  </si>
  <si>
    <t>7.37</t>
  </si>
  <si>
    <t>7.38</t>
  </si>
  <si>
    <t>7.39</t>
  </si>
  <si>
    <t>7.40</t>
  </si>
  <si>
    <t>Comp-5</t>
  </si>
  <si>
    <t>Comp-6</t>
  </si>
  <si>
    <t>Composição 6</t>
  </si>
  <si>
    <t xml:space="preserve">ELETROTECNICO (HORISTA)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</si>
  <si>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ENGENHEIRO ELETRICISTA (HORISTA)                                                                                                                                                                                                                               </t>
  </si>
  <si>
    <t>ENCARREGADO GERAL DE OBRAS</t>
  </si>
  <si>
    <t>MOTORISTA DE CAMINHÃO</t>
  </si>
  <si>
    <t>TECNICO EM SEGURANCA DO TRABALHO</t>
  </si>
  <si>
    <t>MÃO DE OBRA PARA EXECUÇÃO</t>
  </si>
  <si>
    <t xml:space="preserve">DISJUNTOR TIPO DIN/IEC, MONOPOLAR DE 6  ATE  32A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</si>
  <si>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7.41</t>
  </si>
  <si>
    <t xml:space="preserve">FITA ISOLANTE ADESIVA ANTICHAMA, USO ATE 750 V, EM ROLO DE 19 MM X 20 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</si>
  <si>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FITA ISOLANTE DE BORRACHA AUTOFUSAO, USO ATE 69 KV (ALTA TENSAO)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</si>
  <si>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7.42</t>
  </si>
  <si>
    <t>RL</t>
  </si>
  <si>
    <t xml:space="preserve">CENTRO DE MEDICAO AGRUPADA, EM POLICARBONATO / PVC, COM 16 MEDIDORES E PROTECAO GERAL (INCLUI BARRAMENTO, DISJUNTORES E ACESSORIOS DE FIXACAO) (PADRAO CONCESSIONARIA LOCAL)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</si>
  <si>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DISJUNTOR TERMICO E MAGNETICO AJUSTAVEIS, TRIPOLAR DE 100 ATE 250A, CAPACIDADE DE INTERRUPCAO DE 35KA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</si>
  <si>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DISJUNTOR TIPO DIN/IEC, TRIPOLAR DE 10 ATE 50A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</si>
  <si>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3.4</t>
  </si>
  <si>
    <t>MÊS</t>
  </si>
  <si>
    <t>MÃO DE OBRA - INSTALAÇÃO DE CABOS DE BAIXA TENSÃO</t>
  </si>
  <si>
    <t>CABO DE ALUMINIO PROTEGIDO 185MM2 15KV</t>
  </si>
  <si>
    <t>PLANILHA DE COMPOSIÇÕES</t>
  </si>
  <si>
    <t xml:space="preserve">Mapa de Medições Internas </t>
  </si>
  <si>
    <t>PLANILHA ORÇAMENTÁRIA</t>
  </si>
  <si>
    <t>ART DA OBRA</t>
  </si>
  <si>
    <t>ENGENHEIRO ELETRICISTA</t>
  </si>
  <si>
    <t>MESTRE DE OBRAS</t>
  </si>
  <si>
    <t>CANTEIRO DE OBRAS</t>
  </si>
  <si>
    <t>2.6</t>
  </si>
  <si>
    <t>2.7</t>
  </si>
  <si>
    <t>m²</t>
  </si>
  <si>
    <t>FORNECIMENTO E INSTALAÇÃO DE PLACA DE OBRA COM CHAPA GALVANIZADA E ESTRUTURA DE MADEIRA. AF_03/2022_PS</t>
  </si>
  <si>
    <t xml:space="preserve">LOCACAO DE CONTAINER 2,30 X 6,00 M, ALT. 2,50 M, COM 1 SANITARIO, PARA ESCRITORIO, COMPLETO, SEM DIVISORIAS INTERNAS (NAO INCLUI MOBILIZACAO/DESMOBILIZACAO)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</si>
  <si>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LOCACAO DE CONTAINER 2,30 X 6,00 M, ALT. 2,50 M, PARA ESCRITORIO, SEM DIVISORIAS INTERNAS E SEM SANITARIO (NAO INCLUI MOBILIZACAO/DESMOBILIZACAO)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</si>
  <si>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2.8</t>
  </si>
  <si>
    <t>2.9</t>
  </si>
  <si>
    <t xml:space="preserve">VIGIA NOTURNO, HORA EFETIVAMENTE TRABALHADA DE 22 H AS 5 H (COM ADICIONAL NOTURNO)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</si>
  <si>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ENGENHEIRO CIVIL DE OBRA JUNIOR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</si>
  <si>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TECNICO EM SEGURANCA DO TRABALHO (MENSALISTA)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</si>
  <si>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1.5</t>
  </si>
  <si>
    <t>1.6</t>
  </si>
  <si>
    <t xml:space="preserve">AUXILIAR DE ESCRITORIO (MENSALISTA)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</si>
  <si>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1.7</t>
  </si>
  <si>
    <t>EXECUÇÃO DE REDE COMPACTA ALTA TENSÃO 15kV</t>
  </si>
  <si>
    <t>M²</t>
  </si>
  <si>
    <t>BENEFÍCIOS E DESPESAS INDIRETAS</t>
  </si>
  <si>
    <t>CONSTRUÇÃO E MANUTENÇÃO DE ESTAÇÕES E REDES
DE DISTRIBUIÇÃO DE ENERGIA ELÉTRICA SISTEMA DE ILUMINAÇÃO PÚBLICA</t>
  </si>
  <si>
    <t>1º Quartil</t>
  </si>
  <si>
    <t>Grupo</t>
  </si>
  <si>
    <t>Componentes</t>
  </si>
  <si>
    <t>Incidências</t>
  </si>
  <si>
    <t>Despesas Indiretas</t>
  </si>
  <si>
    <t>A</t>
  </si>
  <si>
    <t>Seguros + Garantias</t>
  </si>
  <si>
    <t>Despesas Financeiras</t>
  </si>
  <si>
    <t>Subtotal A</t>
  </si>
  <si>
    <t>Tributos</t>
  </si>
  <si>
    <t>B</t>
  </si>
  <si>
    <t>COFINS - Contribuição Para o Financiamento Seguridade Social</t>
  </si>
  <si>
    <t>PIS - Programa de Integração Social</t>
  </si>
  <si>
    <t>ISS - Imposto Sobre Serviços de Qualquer Natureza</t>
  </si>
  <si>
    <t>CPRB - Contribuição Previdenciária Sobre Receita Bruta</t>
  </si>
  <si>
    <t>Subtotal B</t>
  </si>
  <si>
    <t>Bonificação</t>
  </si>
  <si>
    <t>C</t>
  </si>
  <si>
    <t>Lucro</t>
  </si>
  <si>
    <t>Subtotal C</t>
  </si>
  <si>
    <t>AC</t>
  </si>
  <si>
    <t>Taxa representativa das despesas de rateio da Administração Central</t>
  </si>
  <si>
    <t>S</t>
  </si>
  <si>
    <t>Taxa Representativa de Seguros</t>
  </si>
  <si>
    <t>R</t>
  </si>
  <si>
    <t>Taxa Representativa de Riscos</t>
  </si>
  <si>
    <t>G</t>
  </si>
  <si>
    <t>Taxa Representativa de Garantias</t>
  </si>
  <si>
    <t>DF</t>
  </si>
  <si>
    <t>Taxa Representativa de Despesas Financeiras</t>
  </si>
  <si>
    <t>L</t>
  </si>
  <si>
    <t>Taxa Representativa de Lucro</t>
  </si>
  <si>
    <t>I</t>
  </si>
  <si>
    <t>Taxa Representativa de Incidência de Impostos</t>
  </si>
  <si>
    <t>Taxa Representativa da Incidênca de Impostos é aplicada sobre o preço de venda da prestação do serviço, enquanto que as demais taxas são aplicadas sobre o custo</t>
  </si>
  <si>
    <t>Referência:</t>
  </si>
  <si>
    <t>Relatório do Acordão n° 2.622/2013 - TCU/Plenário</t>
  </si>
  <si>
    <t>BRASÍLIA/DF, 01 DE FEVEREIRO DE 2023.</t>
  </si>
  <si>
    <t>BDI DIFERENCIADO - FORNECIMENTO DE MATERIAIS E EQUIPAMENTOS RELEVANTES DE NATUREZA ESPECÍFICA</t>
  </si>
  <si>
    <t>Composição 7</t>
  </si>
  <si>
    <t>COLETOR DE DADOS: DISPOSITIVO PARA GERENCIAMENTO REMOTO DE MEDIDORES DE ENERGIA ELÉTRICA, COM CAPACIDADE DE REALIZAR TRANSMISSÃO DE DADOS DE LEITURA POR RÁDIO FREQUÊNCIA, PARA ACESSO AS INFOMAÇÕES DE FORMA REMOTA.</t>
  </si>
  <si>
    <t>Comp-7</t>
  </si>
  <si>
    <t>BDI MATERIAIS</t>
  </si>
  <si>
    <t>BDI SERVIÇOS</t>
  </si>
  <si>
    <t>INSTALAÇÃO PROVISÓRIA DE ENERGIA ELÉTRICA, AEREA, TRIFASICA, EM POSTE GALVANIZADO, EXCLUSIVE FORNECIMENTO DO MEDIDOR</t>
  </si>
  <si>
    <t>LIGAÇÃO PREDIAL DE ÁGUA EM MURETA DE CONCRETO, PROVISÓRIA OU DEFINITIVA, COM FORNECIMENTO DE MATERIAL, INCLUSIVE MURETA E HIDRÔMETRO, REDE DN 50MM</t>
  </si>
  <si>
    <t>TAPUME COM TELHA METÁLICA. AF_05/2018</t>
  </si>
  <si>
    <t>REMOÇÃO DE TAPUME/ CHAPAS METÁLICAS E DE MADEIRA, DE FORMA MANUAL, SEM REAPROVEITAMENTO. AF_12/2017</t>
  </si>
  <si>
    <t>MADEIRA ESCORAMENTO ESTRONCA COMUM 10CM &lt; D &lt; 20CM</t>
  </si>
  <si>
    <t>VALOR TOTAL S/BDI</t>
  </si>
  <si>
    <t>VALOR DO BDI</t>
  </si>
  <si>
    <t>VALOR TOTAL C/BDI</t>
  </si>
  <si>
    <t>PLACA DIRECIONADA DE PAREDE 80 X 80CM,EM ALUMÍNIO COMPOSTO ESP: 3MM COM APLICAÇÃO DE ADESIVO.</t>
  </si>
  <si>
    <t>ADESIVO EM VINIL PARA PLOTAGEM EM LETREIRO DE CHAPA GALVANIZADA (C/APLICAÇÃO)</t>
  </si>
  <si>
    <t>LIMPEZA E TESTES DE ISOLAMENTOS NOS TRANSFORMADORES E CHAVES DA REDE DE MÉDIA TENSÃO</t>
  </si>
  <si>
    <t>Valor Unitário S/BDI</t>
  </si>
  <si>
    <t>Valor Unitário C/BDI</t>
  </si>
  <si>
    <t>Valor Total</t>
  </si>
  <si>
    <t>COMPOSIÇÃO DO BDI - SERVIÇOS</t>
  </si>
  <si>
    <t>COMPOSIÇÃO DO BDI - MATERIAIS</t>
  </si>
  <si>
    <t>SERVIÇOS/MÊS</t>
  </si>
  <si>
    <t>MÊS 1</t>
  </si>
  <si>
    <t>TOTAL</t>
  </si>
  <si>
    <t>TOTAL ACUMULADO</t>
  </si>
  <si>
    <t>TOTAL MÊS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</si>
  <si>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</si>
  <si>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</si>
  <si>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</si>
  <si>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</si>
  <si>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</si>
  <si>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</si>
  <si>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</si>
  <si>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</si>
  <si>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</si>
  <si>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</si>
  <si>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</si>
  <si>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IMPLANTAÇÃO DE SISTEMA DE GERENCIAMENTO DE ENERGIA ELÉTRICA (MEDIDORES DE ENERGIA)</t>
  </si>
  <si>
    <t xml:space="preserve">MEDIDOR BIFÁSICO ELETRÔNICO COM SAÍDA ABNT RS232/RS485/CODI e/ou PIMA. </t>
  </si>
  <si>
    <t xml:space="preserve">MEDIDOR MONOFÁSICO ELETRÔNICO COM SAÍDA ABNT RS232/RS485/CODI e/ou PIMA. </t>
  </si>
  <si>
    <t xml:space="preserve">MEDIDOR TRIFÁSICO ELETRÔNICO COM SAÍDA ABNT RS232/RS485/CODI e/ou PIMA. </t>
  </si>
  <si>
    <t>MÊS 13</t>
  </si>
  <si>
    <t>MÊS 14</t>
  </si>
  <si>
    <t>MÊS 15</t>
  </si>
  <si>
    <t>MÊS 16</t>
  </si>
  <si>
    <t>MÊS 17</t>
  </si>
  <si>
    <t>MÊS 18</t>
  </si>
  <si>
    <t>COT-3</t>
  </si>
  <si>
    <t>COT-4</t>
  </si>
  <si>
    <t>COT-5</t>
  </si>
  <si>
    <t>COT-6</t>
  </si>
  <si>
    <t>COT-7</t>
  </si>
  <si>
    <t>COT-8</t>
  </si>
  <si>
    <t>5928</t>
  </si>
  <si>
    <t>GUINDAUTO HIDRÁULICO, CAPACIDADE MÁXIMA DE CARGA 6200 KG, MOMENTO MÁXIMO DE CARGA 11,7 TM, ALCANCE MÁXIMO HORIZONTAL 9,70 M, INCLUSIVE CAMINHÃO TOCO PBT 16.000 KG, POTÊNCIA DE 189 CV - CHP DIURNO. AF_06/2014</t>
  </si>
  <si>
    <t>CHP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</si>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</sst>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_ ;\-#,##0.00\ "/>
    <numFmt numFmtId="165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28"/>
      <color theme="1"/>
      <name val="Times New Roman"/>
      <family val="1"/>
    </font>
    <font>
      <u/>
      <sz val="9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6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9" tint="0.59999389629810485"/>
        <bgColor rgb="FFD8D8D8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20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/>
    <xf numFmtId="0" fontId="0" fillId="2" borderId="7" xfId="0" applyFill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2" borderId="10" xfId="0" applyFont="1" applyFill="1" applyBorder="1" applyAlignment="1">
      <alignment horizontal="center"/>
    </xf>
    <xf numFmtId="0" fontId="9" fillId="0" borderId="0" xfId="0" applyFont="1"/>
    <xf numFmtId="0" fontId="9" fillId="6" borderId="0" xfId="0" applyFont="1" applyFill="1"/>
    <xf numFmtId="0" fontId="10" fillId="5" borderId="35" xfId="0" applyFont="1" applyFill="1" applyBorder="1" applyAlignment="1">
      <alignment horizontal="center" vertical="center" wrapText="1"/>
    </xf>
    <xf numFmtId="43" fontId="10" fillId="5" borderId="35" xfId="2" applyFont="1" applyFill="1" applyBorder="1" applyAlignment="1">
      <alignment horizontal="center" vertical="center" wrapText="1"/>
    </xf>
    <xf numFmtId="0" fontId="10" fillId="5" borderId="36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4" fontId="9" fillId="0" borderId="0" xfId="0" applyNumberFormat="1" applyFont="1" applyAlignment="1">
      <alignment vertical="center"/>
    </xf>
    <xf numFmtId="1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3" fontId="9" fillId="0" borderId="1" xfId="2" applyFont="1" applyBorder="1" applyAlignment="1">
      <alignment horizontal="center" vertical="center"/>
    </xf>
    <xf numFmtId="10" fontId="9" fillId="0" borderId="29" xfId="1" applyNumberFormat="1" applyFont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43" fontId="9" fillId="6" borderId="1" xfId="2" applyFont="1" applyFill="1" applyBorder="1" applyAlignment="1">
      <alignment horizontal="center" vertical="center"/>
    </xf>
    <xf numFmtId="10" fontId="9" fillId="0" borderId="33" xfId="1" applyNumberFormat="1" applyFont="1" applyBorder="1" applyAlignment="1">
      <alignment horizontal="center" vertical="center"/>
    </xf>
    <xf numFmtId="0" fontId="10" fillId="5" borderId="26" xfId="0" applyFont="1" applyFill="1" applyBorder="1" applyAlignment="1">
      <alignment horizontal="center" vertical="center" wrapText="1"/>
    </xf>
    <xf numFmtId="2" fontId="10" fillId="5" borderId="22" xfId="0" applyNumberFormat="1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0" fontId="10" fillId="5" borderId="27" xfId="0" applyFont="1" applyFill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11" fillId="0" borderId="0" xfId="4" applyFont="1" applyAlignment="1">
      <alignment horizontal="left" vertical="top"/>
    </xf>
    <xf numFmtId="0" fontId="6" fillId="7" borderId="37" xfId="4" applyFont="1" applyFill="1" applyBorder="1" applyAlignment="1">
      <alignment horizontal="left" vertical="top"/>
    </xf>
    <xf numFmtId="0" fontId="6" fillId="7" borderId="38" xfId="4" applyFont="1" applyFill="1" applyBorder="1" applyAlignment="1">
      <alignment horizontal="left" vertical="top"/>
    </xf>
    <xf numFmtId="0" fontId="6" fillId="7" borderId="39" xfId="4" applyFont="1" applyFill="1" applyBorder="1" applyAlignment="1">
      <alignment horizontal="left" vertical="top"/>
    </xf>
    <xf numFmtId="0" fontId="6" fillId="7" borderId="16" xfId="4" applyFont="1" applyFill="1" applyBorder="1" applyAlignment="1">
      <alignment horizontal="left"/>
    </xf>
    <xf numFmtId="0" fontId="6" fillId="7" borderId="15" xfId="4" applyFont="1" applyFill="1" applyBorder="1" applyAlignment="1">
      <alignment horizontal="left"/>
    </xf>
    <xf numFmtId="0" fontId="6" fillId="7" borderId="40" xfId="4" applyFont="1" applyFill="1" applyBorder="1" applyAlignment="1">
      <alignment horizontal="left" vertical="top"/>
    </xf>
    <xf numFmtId="0" fontId="9" fillId="7" borderId="40" xfId="4" applyFont="1" applyFill="1" applyBorder="1" applyAlignment="1">
      <alignment horizontal="center" vertical="top"/>
    </xf>
    <xf numFmtId="0" fontId="6" fillId="7" borderId="41" xfId="4" applyFont="1" applyFill="1" applyBorder="1" applyAlignment="1">
      <alignment horizontal="left"/>
    </xf>
    <xf numFmtId="0" fontId="8" fillId="0" borderId="0" xfId="4" applyFont="1" applyAlignment="1">
      <alignment horizontal="center" vertical="top"/>
    </xf>
    <xf numFmtId="10" fontId="8" fillId="0" borderId="42" xfId="4" applyNumberFormat="1" applyFont="1" applyBorder="1" applyAlignment="1">
      <alignment horizontal="center" vertical="top"/>
    </xf>
    <xf numFmtId="10" fontId="13" fillId="0" borderId="42" xfId="4" applyNumberFormat="1" applyFont="1" applyBorder="1" applyAlignment="1">
      <alignment horizontal="center" vertical="top"/>
    </xf>
    <xf numFmtId="0" fontId="6" fillId="7" borderId="0" xfId="4" applyFont="1" applyFill="1" applyAlignment="1">
      <alignment horizontal="left" vertical="top"/>
    </xf>
    <xf numFmtId="0" fontId="15" fillId="7" borderId="0" xfId="4" applyFont="1" applyFill="1" applyAlignment="1">
      <alignment horizontal="center"/>
    </xf>
    <xf numFmtId="0" fontId="9" fillId="7" borderId="0" xfId="4" applyFont="1" applyFill="1" applyAlignment="1">
      <alignment horizontal="center" vertical="top"/>
    </xf>
    <xf numFmtId="0" fontId="9" fillId="7" borderId="0" xfId="4" applyFont="1" applyFill="1" applyAlignment="1">
      <alignment horizontal="left" vertical="top"/>
    </xf>
    <xf numFmtId="0" fontId="6" fillId="7" borderId="19" xfId="4" applyFont="1" applyFill="1" applyBorder="1" applyAlignment="1">
      <alignment horizontal="left"/>
    </xf>
    <xf numFmtId="0" fontId="6" fillId="7" borderId="21" xfId="4" applyFont="1" applyFill="1" applyBorder="1" applyAlignment="1">
      <alignment horizontal="left"/>
    </xf>
    <xf numFmtId="0" fontId="16" fillId="0" borderId="0" xfId="4" applyFont="1" applyAlignment="1">
      <alignment horizontal="left" vertical="top"/>
    </xf>
    <xf numFmtId="0" fontId="13" fillId="8" borderId="0" xfId="4" applyFont="1" applyFill="1" applyAlignment="1">
      <alignment horizontal="center" vertical="top"/>
    </xf>
    <xf numFmtId="0" fontId="13" fillId="8" borderId="42" xfId="4" applyFont="1" applyFill="1" applyBorder="1" applyAlignment="1">
      <alignment horizontal="center" vertical="top"/>
    </xf>
    <xf numFmtId="10" fontId="13" fillId="8" borderId="43" xfId="4" applyNumberFormat="1" applyFont="1" applyFill="1" applyBorder="1" applyAlignment="1">
      <alignment horizontal="center" vertical="top"/>
    </xf>
    <xf numFmtId="0" fontId="8" fillId="0" borderId="15" xfId="4" applyFont="1" applyBorder="1" applyAlignment="1">
      <alignment horizontal="center" vertical="top"/>
    </xf>
    <xf numFmtId="10" fontId="8" fillId="0" borderId="16" xfId="4" applyNumberFormat="1" applyFont="1" applyBorder="1" applyAlignment="1">
      <alignment horizontal="center" vertical="top"/>
    </xf>
    <xf numFmtId="10" fontId="13" fillId="0" borderId="16" xfId="4" applyNumberFormat="1" applyFont="1" applyBorder="1" applyAlignment="1">
      <alignment horizontal="center" vertical="top"/>
    </xf>
    <xf numFmtId="0" fontId="6" fillId="0" borderId="0" xfId="4" applyFont="1" applyAlignment="1">
      <alignment horizontal="left"/>
    </xf>
    <xf numFmtId="10" fontId="13" fillId="8" borderId="21" xfId="4" applyNumberFormat="1" applyFont="1" applyFill="1" applyBorder="1" applyAlignment="1">
      <alignment horizontal="center" vertical="top"/>
    </xf>
    <xf numFmtId="0" fontId="13" fillId="8" borderId="12" xfId="4" applyFont="1" applyFill="1" applyBorder="1" applyAlignment="1">
      <alignment horizontal="center" vertical="top"/>
    </xf>
    <xf numFmtId="0" fontId="13" fillId="8" borderId="14" xfId="4" applyFont="1" applyFill="1" applyBorder="1" applyAlignment="1">
      <alignment horizontal="center" vertical="top"/>
    </xf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4" fontId="0" fillId="0" borderId="1" xfId="0" applyNumberFormat="1" applyBorder="1"/>
    <xf numFmtId="4" fontId="2" fillId="0" borderId="1" xfId="0" applyNumberFormat="1" applyFont="1" applyBorder="1"/>
    <xf numFmtId="9" fontId="0" fillId="0" borderId="1" xfId="3" applyFont="1" applyBorder="1"/>
    <xf numFmtId="9" fontId="0" fillId="4" borderId="1" xfId="3" applyFont="1" applyFill="1" applyBorder="1"/>
    <xf numFmtId="4" fontId="0" fillId="4" borderId="1" xfId="0" applyNumberFormat="1" applyFill="1" applyBorder="1"/>
    <xf numFmtId="4" fontId="2" fillId="4" borderId="1" xfId="0" applyNumberFormat="1" applyFont="1" applyFill="1" applyBorder="1"/>
    <xf numFmtId="9" fontId="0" fillId="0" borderId="1" xfId="3" applyFont="1" applyFill="1" applyBorder="1"/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/>
    </xf>
    <xf numFmtId="10" fontId="0" fillId="4" borderId="1" xfId="3" applyNumberFormat="1" applyFont="1" applyFill="1" applyBorder="1"/>
    <xf numFmtId="10" fontId="2" fillId="0" borderId="1" xfId="3" applyNumberFormat="1" applyFont="1" applyFill="1" applyBorder="1"/>
    <xf numFmtId="10" fontId="2" fillId="4" borderId="1" xfId="3" applyNumberFormat="1" applyFont="1" applyFill="1" applyBorder="1"/>
    <xf numFmtId="165" fontId="9" fillId="0" borderId="1" xfId="2" applyNumberFormat="1" applyFont="1" applyBorder="1" applyAlignment="1">
      <alignment horizontal="center" vertical="center"/>
    </xf>
    <xf numFmtId="0" fontId="9" fillId="6" borderId="28" xfId="0" applyFont="1" applyFill="1" applyBorder="1" applyAlignment="1">
      <alignment horizontal="center" vertical="center"/>
    </xf>
    <xf numFmtId="2" fontId="9" fillId="6" borderId="1" xfId="0" applyNumberFormat="1" applyFont="1" applyFill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0" fillId="5" borderId="3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/>
    </xf>
    <xf numFmtId="164" fontId="9" fillId="6" borderId="1" xfId="1" applyNumberFormat="1" applyFont="1" applyFill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43" fontId="9" fillId="0" borderId="0" xfId="2" applyFont="1" applyAlignment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10" fontId="10" fillId="0" borderId="25" xfId="0" applyNumberFormat="1" applyFont="1" applyBorder="1" applyAlignment="1">
      <alignment horizontal="center" vertical="center"/>
    </xf>
    <xf numFmtId="9" fontId="10" fillId="0" borderId="24" xfId="0" applyNumberFormat="1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 wrapText="1"/>
    </xf>
    <xf numFmtId="43" fontId="9" fillId="0" borderId="32" xfId="2" applyFont="1" applyBorder="1" applyAlignment="1">
      <alignment horizontal="center" vertical="center"/>
    </xf>
    <xf numFmtId="164" fontId="9" fillId="0" borderId="32" xfId="1" applyNumberFormat="1" applyFont="1" applyBorder="1" applyAlignment="1">
      <alignment horizontal="center" vertical="center"/>
    </xf>
    <xf numFmtId="44" fontId="9" fillId="0" borderId="0" xfId="1" applyFont="1" applyAlignment="1">
      <alignment horizontal="center" vertical="center"/>
    </xf>
    <xf numFmtId="164" fontId="10" fillId="0" borderId="0" xfId="1" applyNumberFormat="1" applyFont="1" applyAlignment="1">
      <alignment horizontal="center" vertical="center"/>
    </xf>
    <xf numFmtId="0" fontId="13" fillId="4" borderId="30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 wrapText="1"/>
    </xf>
    <xf numFmtId="43" fontId="13" fillId="4" borderId="18" xfId="2" applyFont="1" applyFill="1" applyBorder="1" applyAlignment="1">
      <alignment horizontal="center" vertical="center"/>
    </xf>
    <xf numFmtId="164" fontId="13" fillId="4" borderId="18" xfId="1" applyNumberFormat="1" applyFont="1" applyFill="1" applyBorder="1" applyAlignment="1">
      <alignment horizontal="center" vertical="center"/>
    </xf>
    <xf numFmtId="164" fontId="13" fillId="4" borderId="11" xfId="1" applyNumberFormat="1" applyFont="1" applyFill="1" applyBorder="1" applyAlignment="1">
      <alignment horizontal="center" vertical="center"/>
    </xf>
    <xf numFmtId="10" fontId="13" fillId="4" borderId="29" xfId="3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44" fontId="8" fillId="0" borderId="0" xfId="0" applyNumberFormat="1" applyFont="1" applyAlignment="1">
      <alignment vertical="center"/>
    </xf>
    <xf numFmtId="1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9" fillId="6" borderId="0" xfId="0" applyFont="1" applyFill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4" fontId="9" fillId="0" borderId="1" xfId="1" applyNumberFormat="1" applyFont="1" applyBorder="1" applyAlignment="1">
      <alignment horizontal="center" vertical="center"/>
    </xf>
    <xf numFmtId="4" fontId="9" fillId="0" borderId="29" xfId="1" applyNumberFormat="1" applyFont="1" applyBorder="1" applyAlignment="1">
      <alignment horizontal="center" vertical="center"/>
    </xf>
    <xf numFmtId="4" fontId="9" fillId="6" borderId="29" xfId="1" applyNumberFormat="1" applyFont="1" applyFill="1" applyBorder="1" applyAlignment="1">
      <alignment horizontal="center" vertical="center"/>
    </xf>
    <xf numFmtId="0" fontId="9" fillId="6" borderId="20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/>
    </xf>
    <xf numFmtId="2" fontId="9" fillId="6" borderId="0" xfId="0" applyNumberFormat="1" applyFont="1" applyFill="1" applyAlignment="1">
      <alignment horizontal="center" vertical="center"/>
    </xf>
    <xf numFmtId="0" fontId="10" fillId="4" borderId="28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/>
    </xf>
    <xf numFmtId="4" fontId="10" fillId="4" borderId="1" xfId="0" applyNumberFormat="1" applyFont="1" applyFill="1" applyBorder="1" applyAlignment="1">
      <alignment horizontal="center" vertical="center"/>
    </xf>
    <xf numFmtId="4" fontId="10" fillId="4" borderId="29" xfId="0" applyNumberFormat="1" applyFont="1" applyFill="1" applyBorder="1" applyAlignment="1">
      <alignment horizontal="center" vertical="center"/>
    </xf>
    <xf numFmtId="4" fontId="9" fillId="6" borderId="1" xfId="1" applyNumberFormat="1" applyFont="1" applyFill="1" applyBorder="1" applyAlignment="1">
      <alignment horizontal="center" vertical="center"/>
    </xf>
    <xf numFmtId="0" fontId="9" fillId="6" borderId="19" xfId="0" applyFont="1" applyFill="1" applyBorder="1" applyAlignment="1">
      <alignment horizontal="center" vertical="center"/>
    </xf>
    <xf numFmtId="0" fontId="9" fillId="6" borderId="20" xfId="0" applyFont="1" applyFill="1" applyBorder="1" applyAlignment="1">
      <alignment horizontal="center" vertical="center"/>
    </xf>
    <xf numFmtId="2" fontId="9" fillId="6" borderId="20" xfId="0" applyNumberFormat="1" applyFont="1" applyFill="1" applyBorder="1" applyAlignment="1">
      <alignment horizontal="center" vertical="center"/>
    </xf>
    <xf numFmtId="0" fontId="9" fillId="6" borderId="2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165" fontId="10" fillId="0" borderId="1" xfId="2" applyNumberFormat="1" applyFont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 vertical="center"/>
    </xf>
    <xf numFmtId="4" fontId="0" fillId="6" borderId="1" xfId="0" applyNumberFormat="1" applyFill="1" applyBorder="1"/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44" fontId="10" fillId="0" borderId="0" xfId="1" applyFont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6" borderId="23" xfId="0" applyFont="1" applyFill="1" applyBorder="1" applyAlignment="1">
      <alignment horizontal="center" vertical="center"/>
    </xf>
    <xf numFmtId="0" fontId="10" fillId="6" borderId="24" xfId="0" applyFont="1" applyFill="1" applyBorder="1" applyAlignment="1">
      <alignment horizontal="center" vertical="center"/>
    </xf>
    <xf numFmtId="0" fontId="10" fillId="6" borderId="25" xfId="0" applyFont="1" applyFill="1" applyBorder="1" applyAlignment="1">
      <alignment horizontal="center" vertical="center"/>
    </xf>
    <xf numFmtId="0" fontId="0" fillId="4" borderId="46" xfId="0" applyFill="1" applyBorder="1" applyAlignment="1">
      <alignment horizontal="left" vertical="center" wrapText="1"/>
    </xf>
    <xf numFmtId="0" fontId="0" fillId="4" borderId="22" xfId="0" applyFill="1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46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9" fillId="7" borderId="0" xfId="4" applyFont="1" applyFill="1" applyAlignment="1">
      <alignment horizontal="left" vertical="top"/>
    </xf>
    <xf numFmtId="0" fontId="11" fillId="0" borderId="0" xfId="4" applyFont="1" applyAlignment="1">
      <alignment horizontal="left" vertical="top"/>
    </xf>
    <xf numFmtId="0" fontId="9" fillId="7" borderId="0" xfId="4" applyFont="1" applyFill="1" applyAlignment="1">
      <alignment horizontal="left" vertical="top" wrapText="1"/>
    </xf>
    <xf numFmtId="0" fontId="8" fillId="7" borderId="0" xfId="4" applyFont="1" applyFill="1" applyAlignment="1">
      <alignment horizontal="left" vertical="top"/>
    </xf>
    <xf numFmtId="0" fontId="8" fillId="7" borderId="20" xfId="4" applyFont="1" applyFill="1" applyBorder="1" applyAlignment="1">
      <alignment horizontal="left" vertical="top"/>
    </xf>
    <xf numFmtId="0" fontId="5" fillId="0" borderId="20" xfId="4" applyFont="1" applyBorder="1" applyAlignment="1">
      <alignment horizontal="left" vertical="top"/>
    </xf>
    <xf numFmtId="0" fontId="6" fillId="7" borderId="0" xfId="4" applyFont="1" applyFill="1" applyAlignment="1">
      <alignment horizontal="left" vertical="top"/>
    </xf>
    <xf numFmtId="0" fontId="13" fillId="0" borderId="44" xfId="4" applyFont="1" applyBorder="1" applyAlignment="1">
      <alignment horizontal="right" vertical="top"/>
    </xf>
    <xf numFmtId="0" fontId="5" fillId="0" borderId="0" xfId="4" applyFont="1" applyAlignment="1">
      <alignment horizontal="left" vertical="top"/>
    </xf>
    <xf numFmtId="0" fontId="8" fillId="0" borderId="0" xfId="4" applyFont="1" applyAlignment="1">
      <alignment horizontal="center" vertical="top"/>
    </xf>
    <xf numFmtId="0" fontId="5" fillId="0" borderId="42" xfId="4" applyFont="1" applyBorder="1" applyAlignment="1">
      <alignment horizontal="left" vertical="top"/>
    </xf>
    <xf numFmtId="0" fontId="8" fillId="0" borderId="0" xfId="4" applyFont="1" applyAlignment="1">
      <alignment horizontal="left" vertical="top"/>
    </xf>
    <xf numFmtId="0" fontId="13" fillId="8" borderId="45" xfId="4" applyFont="1" applyFill="1" applyBorder="1" applyAlignment="1">
      <alignment horizontal="right" vertical="top"/>
    </xf>
    <xf numFmtId="0" fontId="5" fillId="4" borderId="40" xfId="4" applyFont="1" applyFill="1" applyBorder="1" applyAlignment="1">
      <alignment horizontal="left" vertical="top"/>
    </xf>
    <xf numFmtId="0" fontId="13" fillId="7" borderId="0" xfId="4" applyFont="1" applyFill="1" applyAlignment="1">
      <alignment horizontal="center" vertical="top"/>
    </xf>
    <xf numFmtId="0" fontId="6" fillId="7" borderId="0" xfId="4" applyFont="1" applyFill="1" applyAlignment="1">
      <alignment horizontal="right" vertical="top"/>
    </xf>
    <xf numFmtId="0" fontId="14" fillId="7" borderId="0" xfId="4" applyFont="1" applyFill="1" applyAlignment="1">
      <alignment horizontal="right" vertical="top"/>
    </xf>
    <xf numFmtId="0" fontId="14" fillId="7" borderId="0" xfId="4" applyFont="1" applyFill="1" applyAlignment="1">
      <alignment horizontal="left" vertical="top"/>
    </xf>
    <xf numFmtId="0" fontId="6" fillId="7" borderId="0" xfId="4" applyFont="1" applyFill="1" applyAlignment="1">
      <alignment horizontal="center" vertical="top"/>
    </xf>
    <xf numFmtId="0" fontId="12" fillId="0" borderId="23" xfId="4" applyFont="1" applyBorder="1" applyAlignment="1">
      <alignment horizontal="center" vertical="top" wrapText="1"/>
    </xf>
    <xf numFmtId="0" fontId="5" fillId="0" borderId="24" xfId="4" applyFont="1" applyBorder="1" applyAlignment="1">
      <alignment horizontal="left" vertical="top"/>
    </xf>
    <xf numFmtId="0" fontId="5" fillId="0" borderId="25" xfId="4" applyFont="1" applyBorder="1" applyAlignment="1">
      <alignment horizontal="left" vertical="top"/>
    </xf>
    <xf numFmtId="0" fontId="8" fillId="0" borderId="15" xfId="4" applyFont="1" applyBorder="1" applyAlignment="1">
      <alignment horizontal="left" vertical="top"/>
    </xf>
    <xf numFmtId="0" fontId="5" fillId="0" borderId="16" xfId="4" applyFont="1" applyBorder="1" applyAlignment="1">
      <alignment horizontal="left" vertical="top"/>
    </xf>
    <xf numFmtId="0" fontId="7" fillId="7" borderId="15" xfId="4" applyFont="1" applyFill="1" applyBorder="1" applyAlignment="1">
      <alignment horizontal="center" vertical="top"/>
    </xf>
    <xf numFmtId="0" fontId="6" fillId="7" borderId="15" xfId="4" applyFont="1" applyFill="1" applyBorder="1" applyAlignment="1">
      <alignment horizontal="center" vertical="top" wrapText="1"/>
    </xf>
    <xf numFmtId="0" fontId="13" fillId="8" borderId="0" xfId="4" applyFont="1" applyFill="1" applyAlignment="1">
      <alignment horizontal="center" vertical="top"/>
    </xf>
    <xf numFmtId="0" fontId="11" fillId="4" borderId="0" xfId="4" applyFont="1" applyFill="1" applyAlignment="1">
      <alignment horizontal="left" vertical="top"/>
    </xf>
    <xf numFmtId="0" fontId="13" fillId="0" borderId="15" xfId="4" applyFont="1" applyBorder="1" applyAlignment="1">
      <alignment horizontal="right" vertical="top"/>
    </xf>
    <xf numFmtId="0" fontId="8" fillId="0" borderId="15" xfId="4" applyFont="1" applyBorder="1" applyAlignment="1">
      <alignment horizontal="center" vertical="top"/>
    </xf>
    <xf numFmtId="0" fontId="13" fillId="8" borderId="19" xfId="4" applyFont="1" applyFill="1" applyBorder="1" applyAlignment="1">
      <alignment horizontal="right" vertical="top"/>
    </xf>
    <xf numFmtId="0" fontId="5" fillId="4" borderId="20" xfId="4" applyFont="1" applyFill="1" applyBorder="1" applyAlignment="1">
      <alignment horizontal="left" vertical="top"/>
    </xf>
    <xf numFmtId="0" fontId="11" fillId="0" borderId="15" xfId="4" applyFont="1" applyBorder="1" applyAlignment="1">
      <alignment horizontal="left" vertical="top"/>
    </xf>
    <xf numFmtId="0" fontId="13" fillId="8" borderId="13" xfId="4" applyFont="1" applyFill="1" applyBorder="1" applyAlignment="1">
      <alignment horizontal="center" vertical="top"/>
    </xf>
    <xf numFmtId="0" fontId="11" fillId="4" borderId="13" xfId="4" applyFont="1" applyFill="1" applyBorder="1" applyAlignment="1">
      <alignment horizontal="left" vertical="top"/>
    </xf>
    <xf numFmtId="0" fontId="17" fillId="0" borderId="23" xfId="4" applyFont="1" applyBorder="1" applyAlignment="1">
      <alignment horizontal="center" vertical="top" wrapText="1"/>
    </xf>
    <xf numFmtId="0" fontId="18" fillId="0" borderId="24" xfId="4" applyFont="1" applyBorder="1" applyAlignment="1">
      <alignment horizontal="left" vertical="top"/>
    </xf>
    <xf numFmtId="0" fontId="18" fillId="0" borderId="25" xfId="4" applyFont="1" applyBorder="1" applyAlignment="1">
      <alignment horizontal="left" vertical="top"/>
    </xf>
    <xf numFmtId="0" fontId="7" fillId="0" borderId="23" xfId="4" applyFont="1" applyBorder="1" applyAlignment="1">
      <alignment horizontal="center" vertical="top" wrapText="1"/>
    </xf>
    <xf numFmtId="0" fontId="19" fillId="0" borderId="24" xfId="4" applyFont="1" applyBorder="1" applyAlignment="1">
      <alignment horizontal="left" vertical="top"/>
    </xf>
    <xf numFmtId="0" fontId="19" fillId="0" borderId="25" xfId="4" applyFont="1" applyBorder="1" applyAlignment="1">
      <alignment horizontal="left" vertical="top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</cellXfs>
  <cellStyles count="5">
    <cellStyle name="Moeda" xfId="1" builtinId="4"/>
    <cellStyle name="Normal" xfId="0" builtinId="0"/>
    <cellStyle name="Normal 2" xfId="4"/>
    <cellStyle name="Porcentagem" xfId="3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29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externalLink" Target="externalLinks/externalLink32.xml"/><Relationship Id="rId47" Type="http://schemas.openxmlformats.org/officeDocument/2006/relationships/externalLink" Target="externalLinks/externalLink3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9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externalLink" Target="externalLinks/externalLink30.xml"/><Relationship Id="rId45" Type="http://schemas.openxmlformats.org/officeDocument/2006/relationships/externalLink" Target="externalLinks/externalLink3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4" Type="http://schemas.openxmlformats.org/officeDocument/2006/relationships/externalLink" Target="externalLinks/externalLink3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43" Type="http://schemas.openxmlformats.org/officeDocument/2006/relationships/externalLink" Target="externalLinks/externalLink33.xml"/><Relationship Id="rId48" Type="http://schemas.openxmlformats.org/officeDocument/2006/relationships/externalLink" Target="externalLinks/externalLink3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Relationship Id="rId46" Type="http://schemas.openxmlformats.org/officeDocument/2006/relationships/externalLink" Target="externalLinks/externalLink36.xml"/><Relationship Id="rId20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3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49" Type="http://schemas.openxmlformats.org/officeDocument/2006/relationships/externalLink" Target="externalLinks/externalLink3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222776</xdr:colOff>
      <xdr:row>23</xdr:row>
      <xdr:rowOff>190499</xdr:rowOff>
    </xdr:from>
    <xdr:to>
      <xdr:col>8</xdr:col>
      <xdr:colOff>117381</xdr:colOff>
      <xdr:row>28</xdr:row>
      <xdr:rowOff>1679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D4B72F8A-425D-4EB9-A60D-6D898D1BAC1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4970"/>
        <a:stretch/>
      </xdr:blipFill>
      <xdr:spPr>
        <a:xfrm>
          <a:off x="679976" y="4800599"/>
          <a:ext cx="4247529" cy="8113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220527</xdr:colOff>
      <xdr:row>27</xdr:row>
      <xdr:rowOff>23442</xdr:rowOff>
    </xdr:from>
    <xdr:to>
      <xdr:col>8</xdr:col>
      <xdr:colOff>411940</xdr:colOff>
      <xdr:row>32</xdr:row>
      <xdr:rowOff>0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962D3071-8C21-41C3-8F8D-AAAF62EC00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5827" y="5586042"/>
          <a:ext cx="4420513" cy="9766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222776</xdr:colOff>
      <xdr:row>23</xdr:row>
      <xdr:rowOff>190499</xdr:rowOff>
    </xdr:from>
    <xdr:to>
      <xdr:col>7</xdr:col>
      <xdr:colOff>117380</xdr:colOff>
      <xdr:row>27</xdr:row>
      <xdr:rowOff>201705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579DFFD0-855C-4083-9048-0E798218665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4970"/>
        <a:stretch/>
      </xdr:blipFill>
      <xdr:spPr>
        <a:xfrm>
          <a:off x="682217" y="4829734"/>
          <a:ext cx="4242487" cy="8180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220527</xdr:colOff>
      <xdr:row>28</xdr:row>
      <xdr:rowOff>23442</xdr:rowOff>
    </xdr:from>
    <xdr:to>
      <xdr:col>7</xdr:col>
      <xdr:colOff>411940</xdr:colOff>
      <xdr:row>33</xdr:row>
      <xdr:rowOff>0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416BD591-A004-43CB-B9C9-4BC15FEFB2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5827" y="5862267"/>
          <a:ext cx="4420513" cy="97668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:\C:\DCAL\trab%20final%20de%20semana%2010_12_05\1\VALIDO\191\estudo%20salarial%20ECCH%20e%20ECRJ%20R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:\C:\Users\Marcos%20Teruo\Desktop\Empreendimentos\LEIL&#195;O\2012\007.2012\Lote%20D\Or&#231;amento\SE's\SE%20Assis%20-%20Modula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:\Mogi0301\dtstcorp\DIVERSOS\Sol%20-%20Setor%20de%20Or&#231;amento%20e%20Licita&#231;&#227;o\Periferico\Planilha%20de%20chuva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:\C:\DIVERSOS\Sol%20-%20Setor%20de%20Or&#231;amento%20e%20Licita&#231;&#227;o\Licita&#231;oes\CO.APR.T.077.2005%20-%20Novo%20CSC\CONSENSO%20DTL\PONTO%20T\2006\OSPP%20por%20Posto\CSC%20MODELO%20NOVO%20CONSENS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:\C:\WTJ\MODIFICADAS\memoria_13_5_2003%20(version%201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:\C:\DTS.GRP\DCAST.GRP\Editais\Concorre\CO02402(CSC)\Orcamento\Orcamento%20CSC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:\Mogi0301\dtstcorp\DTS.GRP\DCAST.GRP\Editais\Concorrencias\CO02402(CSC)\Orcamento\Orcamento%20CSC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:\C:\DIVERSOS\Sol%20-%20Setor%20de%20Or&#231;amento%20e%20Licita&#231;&#227;o\Licita&#231;oes\CO.APR.T.013.2003\Revisada\Or&#231;amento\Mem&#243;ria_C&#225;lculo_7_ajust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:\C:\Users\Marcos%20Teruo\Desktop\Or&#231;amentos\&#205;ndices\Encargos\Encargos%20Sociais%20e%20BDI%2014_12_200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:\Mogi0301\dtstcorp\DCAL\trab%20final%20de%20semana%2010_12_05\1\VALIDO\191\estudo%20salarial%20ECCH%20e%20ECRJ%20sucateamento%20R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:\C:\Users\vralves\Desktop\PL.M&#218;LT.2.3%20-%20Cidade.da.Crian&#231;a_2017-Rev.Final.6-15.02.201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:\C:\01_OBRAS\01_SE\SE_FOZ%20DO%20IGUA&#199;U\SE%20Foz%203R\Or&#231;amento\Or&#231;Det_SE%20Foz%20do%20Igua&#231;u%203R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:\Mogi0301\dtstcorp\Fichas%20T&#233;cnicas%20-%20Polo%201%20e%202\ok%20SE%20T.Preto%20-%2014A%20Chaveamento%20dos%20Bancos%20AT4,%20AT5%20e%20AT6\Memorial%20DTOS.C\Planilha%20para%20Or&#231;amento\Planilha%20SE%20Tijuco%20Preto%2014&#170;%20Amplia&#231;&#227;o_R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:\C:\Users\Marcos%20Teruo\Desktop\Or&#231;amentos\&#205;ndices\BDI%20padr&#227;o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:\Mogi0301\dtstcorp\DCAL\trab%20final%20de%20semana%2010_12_05\1\VALIDO\191\estudo%20salarial%20ECCH%20e%20ECRJ%20R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:\A:\Contrapeso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:\Embrace_server\f\Util\XLS\FURNAS\Edital%20CO.APR.T.032.2001%20-%20Band\Cronograma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:\C:\DIVERSOS\Sol%20-%20Setor%20de%20Or&#231;amento%20e%20Licita&#231;&#227;o\Licita&#231;oes\CO.APR.T.013.2003\Revisada%20ST.T%20-%202%20planilhas\Anexo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:\C:\TEMP\notesF7EC6E\Or&#231;amento%20Campinas%2013R%20nov%20201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:\Mogi0301\dtstcorp\DIVERSOS\Sol%20-%20Setor%20de%20Or&#231;amento%20e%20Licita&#231;&#227;o\Licita&#231;oes\CO.APR.T.077.2005%20-%20Novo%20CSC\CONSENSO%20DTL\PONTO%20T\2006\OSPP%20por%20Posto\listas\Lista%20do%20efetivo%20para%20a%20Hot_line%20horas%20R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:\C:\EDITAIS\CO.001.2003%20csc2003\Planilhas\Planilhas%20REV1%20DTC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:\C:\ewr%20082005\CO.040.2005%20-%20CSC%202005%202006%202007\OR&#199;AMENTO\Encargos%20Sociais%20CS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:\C:\DIVERSOS\Sol%20-%20Setor%20de%20Or&#231;amento%20e%20Licita&#231;&#227;o\Licita&#231;oes\CO.APR.T.013.2003\Novo%20Modelo%20II\planilha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:\Mogi0301\dtstcorp\DOCUME~1\fc71032\CONFIG~1\Temp\n.notes\~3031136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:\C:\DIVERSOS\Sol%20-%20Setor%20de%20Or&#231;amento%20e%20Licita&#231;&#227;o\Andrielly\csc%20Santa%20Rita\efetivo%2001_2005_R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:\Alessandra\trabalho\TRABALHO\EXCEL\MO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:\Mogi0301\dtstcorp\Empreendimentos\SE\SE%20Mogi%20das%20Cruzes\2.10%201%20OP\Or&#231;amento\Or&#231;amento%20-%20Projeto%20B&#225;sico%20-%20SE%20Mogi%201OP%20-%20R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:\Mogi0301\dtstcorp\DIVERSOS\Sol%20-%20Setor%20de%20Or&#231;amento%20e%20Licita&#231;&#227;o\Licita&#231;oes\PE.DAQ.C.XXX.2006%20(CONTRATO%20DE%20ADMINISTRA&#199;&#195;O)\ADM%20Contrato%20Administrativo%20Final%20M1%20DTL%20test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:\Embrace_server\f\Util\XLS\FURNAS\Edital_033-2001%20SE%20Tijuco%20Preto\Planilh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:\C:\DTS.GRP\DCAST.GRP\Editais\Concorrencias\CO02402(CSC)\Orcamento\Efetivo%20com%20sal&#225;rio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:\C:\DTS.GRP\DCAST.GRP\Editais\Concorre\CO02402(CSC)\Orcamento\Efetivo%20com%20sal&#225;rio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:\C:\05%20-%20Amplia&#231;&#227;o%20SEs%20Bras&#237;lia%20Sul%20-%20Itumbiara%20-%20Samanbaia%20-%20036\arquivo%20para%20proposta%20BTS%20R1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:\Mogi0301\dtstcorp\WTJ\MODIFICADAS\memoria_13_5_2003%20(version%20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:\Mogi0301\dtstcorp\DIVERSOS\Sol%20-%20Setor%20de%20Or&#231;amento%20e%20Licita&#231;&#227;o\Licita&#231;oes\CO.APR.T.077.2005%20-%20Novo%20CSC\CONSENSO%20DTL\PONTO%20T\2006\OSPP%20por%20Posto\CSC%20MODELO%20NOVO%20CONSENS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:\C:\Users\Marcos%20Teruo\Desktop\dbm\Curva%20S\Curva_Dist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:\Mogi01\dtstcorp\ORCIN\LT\DL3DACQ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:\C:\DCAL\trab%20final%20de%20semana%2010_12_05\1\VALIDO\191\estudo%20salarial%20ECCH%20e%20ECRJ%20sucateamento%20R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:\C:\Users\Marcos%20Teruo\Desktop\Empreendimentos\LEIL&#195;O\2012\007.2012\Lote%20D\Or&#231;amento\SE's\Modular%20SE%20Assis%20-%20Lote%20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:\C:\DIVERSOS\Sol%20-%20Setor%20de%20Or&#231;amento%20e%20Licita&#231;&#227;o\Periferico\Planilha%20de%20chuv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F. HORAS"/>
      <sheetName val="A II - HN"/>
      <sheetName val="A III - HE T1"/>
      <sheetName val="A IV - HE T2"/>
      <sheetName val="A V - HE T3"/>
      <sheetName val="A V - HE T4"/>
      <sheetName val="A VI - AN"/>
      <sheetName val="A VII - PERI1"/>
      <sheetName val="A VIII - PERI2"/>
      <sheetName val="A IX  EQPTOS"/>
      <sheetName val="A XI RESUMO"/>
      <sheetName val="TAB SALARIO"/>
      <sheetName val="TAB SALARIO (comparativa)"/>
      <sheetName val="ECRJ"/>
      <sheetName val="ECCH"/>
      <sheetName val="GRAFICOS"/>
      <sheetName val="Geral"/>
      <sheetName val="Aberto"/>
      <sheetName val="Para Osvaldo"/>
      <sheetName val="Hipótese %"/>
      <sheetName val="Hipótese % (3)"/>
      <sheetName val="graf. local"/>
      <sheetName val="graf. SONDOT"/>
      <sheetName val="estudo salarial"/>
      <sheetName val="Fator K"/>
      <sheetName val="BDI mo e eq."/>
      <sheetName val="calc dissidio"/>
      <sheetName val="PARAMETRICA"/>
      <sheetName val="Anex VIII Enc Soc A"/>
      <sheetName val="Anex IX Enc  Soc B"/>
      <sheetName val="Mem Enc Soc TA"/>
      <sheetName val="Mem Enc Soc TB"/>
      <sheetName val="memoria de Horas ECRJ"/>
      <sheetName val="memoria de Horas ECCH"/>
      <sheetName val="Planilha Enc."/>
      <sheetName val="Memorial Cálc."/>
      <sheetName val="capa"/>
      <sheetName val="estudo salarial ECCH e ECRJ R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2">
          <cell r="O12" t="str">
            <v>T1</v>
          </cell>
          <cell r="P12">
            <v>587.4</v>
          </cell>
        </row>
        <row r="13">
          <cell r="O13" t="str">
            <v>T2</v>
          </cell>
          <cell r="P13">
            <v>605</v>
          </cell>
        </row>
        <row r="14">
          <cell r="O14" t="str">
            <v>T1</v>
          </cell>
          <cell r="P14">
            <v>644.6</v>
          </cell>
        </row>
        <row r="15">
          <cell r="O15" t="str">
            <v>T2</v>
          </cell>
          <cell r="P15">
            <v>671</v>
          </cell>
        </row>
        <row r="16">
          <cell r="O16" t="str">
            <v>T3</v>
          </cell>
          <cell r="P16">
            <v>704</v>
          </cell>
        </row>
        <row r="17">
          <cell r="O17" t="str">
            <v>T4</v>
          </cell>
          <cell r="P17">
            <v>710.6</v>
          </cell>
        </row>
        <row r="18">
          <cell r="O18" t="str">
            <v>T5</v>
          </cell>
          <cell r="P18">
            <v>767.8</v>
          </cell>
        </row>
        <row r="19">
          <cell r="O19" t="str">
            <v>T6</v>
          </cell>
          <cell r="P19">
            <v>882.2</v>
          </cell>
        </row>
        <row r="20">
          <cell r="O20" t="str">
            <v>T1</v>
          </cell>
          <cell r="P20">
            <v>754.6</v>
          </cell>
        </row>
        <row r="21">
          <cell r="O21" t="str">
            <v>T2</v>
          </cell>
          <cell r="P21">
            <v>770</v>
          </cell>
        </row>
        <row r="22">
          <cell r="O22" t="str">
            <v>T3</v>
          </cell>
          <cell r="P22">
            <v>785.4</v>
          </cell>
        </row>
        <row r="23">
          <cell r="O23" t="str">
            <v>T4</v>
          </cell>
          <cell r="P23">
            <v>800.8</v>
          </cell>
        </row>
        <row r="24">
          <cell r="O24" t="str">
            <v>T5</v>
          </cell>
          <cell r="P24">
            <v>816.2</v>
          </cell>
        </row>
        <row r="25">
          <cell r="O25" t="str">
            <v>T6</v>
          </cell>
          <cell r="P25">
            <v>833.8</v>
          </cell>
        </row>
        <row r="26">
          <cell r="O26" t="str">
            <v>T7</v>
          </cell>
          <cell r="P26">
            <v>840.4</v>
          </cell>
        </row>
        <row r="27">
          <cell r="O27" t="str">
            <v>T8</v>
          </cell>
          <cell r="P27">
            <v>849.2</v>
          </cell>
        </row>
        <row r="28">
          <cell r="O28" t="str">
            <v>T9</v>
          </cell>
          <cell r="P28">
            <v>858</v>
          </cell>
        </row>
        <row r="29">
          <cell r="O29" t="str">
            <v>T10</v>
          </cell>
          <cell r="P29">
            <v>866.8</v>
          </cell>
        </row>
        <row r="30">
          <cell r="O30" t="str">
            <v>T11</v>
          </cell>
          <cell r="P30">
            <v>875.6</v>
          </cell>
        </row>
        <row r="31">
          <cell r="O31" t="str">
            <v>T1</v>
          </cell>
          <cell r="P31">
            <v>675.4</v>
          </cell>
        </row>
        <row r="32">
          <cell r="O32" t="str">
            <v>T2</v>
          </cell>
          <cell r="P32">
            <v>717.2</v>
          </cell>
        </row>
        <row r="33">
          <cell r="O33" t="str">
            <v>T3</v>
          </cell>
          <cell r="P33">
            <v>759</v>
          </cell>
        </row>
        <row r="34">
          <cell r="O34" t="str">
            <v>T4</v>
          </cell>
          <cell r="P34">
            <v>805.2</v>
          </cell>
        </row>
        <row r="35">
          <cell r="O35" t="str">
            <v>T5</v>
          </cell>
          <cell r="P35">
            <v>853.6</v>
          </cell>
        </row>
        <row r="36">
          <cell r="O36" t="str">
            <v>T6</v>
          </cell>
          <cell r="P36">
            <v>904.2</v>
          </cell>
        </row>
        <row r="37">
          <cell r="O37" t="str">
            <v>T7</v>
          </cell>
          <cell r="P37">
            <v>1031.8</v>
          </cell>
        </row>
        <row r="38">
          <cell r="O38" t="str">
            <v>T8</v>
          </cell>
          <cell r="P38">
            <v>1174.8</v>
          </cell>
        </row>
        <row r="39">
          <cell r="O39" t="str">
            <v>T9</v>
          </cell>
          <cell r="P39">
            <v>1353</v>
          </cell>
        </row>
        <row r="40">
          <cell r="O40" t="str">
            <v>T10</v>
          </cell>
          <cell r="P40">
            <v>1595</v>
          </cell>
        </row>
        <row r="41">
          <cell r="O41" t="str">
            <v>T11</v>
          </cell>
          <cell r="P41">
            <v>1676.4</v>
          </cell>
        </row>
        <row r="42">
          <cell r="O42" t="str">
            <v>T1</v>
          </cell>
          <cell r="P42">
            <v>774.4</v>
          </cell>
        </row>
        <row r="43">
          <cell r="O43" t="str">
            <v>T2</v>
          </cell>
          <cell r="P43">
            <v>836</v>
          </cell>
        </row>
        <row r="44">
          <cell r="O44" t="str">
            <v>T3</v>
          </cell>
          <cell r="P44">
            <v>904.2</v>
          </cell>
        </row>
        <row r="45">
          <cell r="O45" t="str">
            <v>T4</v>
          </cell>
          <cell r="P45">
            <v>974.6</v>
          </cell>
        </row>
        <row r="46">
          <cell r="O46" t="str">
            <v>T5</v>
          </cell>
          <cell r="P46">
            <v>1053.8</v>
          </cell>
        </row>
        <row r="47">
          <cell r="O47" t="str">
            <v>T6</v>
          </cell>
          <cell r="P47">
            <v>1137.4000000000001</v>
          </cell>
        </row>
        <row r="48">
          <cell r="O48" t="str">
            <v>T7</v>
          </cell>
          <cell r="P48">
            <v>1309</v>
          </cell>
        </row>
        <row r="49">
          <cell r="O49" t="str">
            <v>T8</v>
          </cell>
          <cell r="P49">
            <v>1386</v>
          </cell>
        </row>
        <row r="50">
          <cell r="O50" t="str">
            <v>T9</v>
          </cell>
          <cell r="P50">
            <v>1705</v>
          </cell>
        </row>
        <row r="51">
          <cell r="O51" t="str">
            <v>T10</v>
          </cell>
          <cell r="P51">
            <v>2098.8000000000002</v>
          </cell>
        </row>
        <row r="52">
          <cell r="O52" t="str">
            <v>T11</v>
          </cell>
          <cell r="P52">
            <v>2580.6</v>
          </cell>
        </row>
        <row r="53">
          <cell r="O53" t="str">
            <v>T1</v>
          </cell>
          <cell r="P53">
            <v>838.2</v>
          </cell>
        </row>
        <row r="54">
          <cell r="O54" t="str">
            <v>T2</v>
          </cell>
          <cell r="P54">
            <v>855.8</v>
          </cell>
        </row>
        <row r="55">
          <cell r="O55" t="str">
            <v>T3</v>
          </cell>
          <cell r="P55">
            <v>871.2</v>
          </cell>
        </row>
        <row r="56">
          <cell r="O56" t="str">
            <v>T4</v>
          </cell>
          <cell r="P56">
            <v>932.8</v>
          </cell>
        </row>
        <row r="57">
          <cell r="O57" t="str">
            <v>T5</v>
          </cell>
          <cell r="P57">
            <v>990</v>
          </cell>
        </row>
        <row r="58">
          <cell r="O58" t="str">
            <v>T6</v>
          </cell>
          <cell r="P58">
            <v>1009.8</v>
          </cell>
        </row>
        <row r="59">
          <cell r="O59" t="str">
            <v>T7</v>
          </cell>
          <cell r="P59">
            <v>1038.4000000000001</v>
          </cell>
        </row>
        <row r="60">
          <cell r="O60" t="str">
            <v>T8</v>
          </cell>
          <cell r="P60">
            <v>1060.4000000000001</v>
          </cell>
        </row>
        <row r="61">
          <cell r="O61" t="str">
            <v>T9</v>
          </cell>
          <cell r="P61">
            <v>1102.2</v>
          </cell>
        </row>
        <row r="62">
          <cell r="O62" t="str">
            <v>T10</v>
          </cell>
          <cell r="P62">
            <v>1146.2</v>
          </cell>
        </row>
        <row r="63">
          <cell r="O63" t="str">
            <v>T11</v>
          </cell>
          <cell r="P63">
            <v>1170.4000000000001</v>
          </cell>
        </row>
        <row r="64">
          <cell r="O64" t="str">
            <v>T12</v>
          </cell>
          <cell r="P64">
            <v>1192.4000000000001</v>
          </cell>
        </row>
        <row r="65">
          <cell r="O65" t="str">
            <v>T13</v>
          </cell>
          <cell r="P65">
            <v>1216.5999999999999</v>
          </cell>
        </row>
        <row r="66">
          <cell r="O66" t="str">
            <v>T14</v>
          </cell>
          <cell r="P66">
            <v>1240.8</v>
          </cell>
        </row>
        <row r="67">
          <cell r="O67" t="str">
            <v>T1</v>
          </cell>
          <cell r="P67">
            <v>1038.4000000000001</v>
          </cell>
        </row>
        <row r="68">
          <cell r="O68" t="str">
            <v>T2</v>
          </cell>
          <cell r="P68">
            <v>1234.2</v>
          </cell>
        </row>
        <row r="69">
          <cell r="O69" t="str">
            <v>T3</v>
          </cell>
          <cell r="P69">
            <v>1482.8</v>
          </cell>
        </row>
        <row r="70">
          <cell r="O70" t="str">
            <v>T4</v>
          </cell>
          <cell r="P70">
            <v>1601.6</v>
          </cell>
        </row>
        <row r="71">
          <cell r="O71" t="str">
            <v>T5</v>
          </cell>
          <cell r="P71">
            <v>1729.2</v>
          </cell>
        </row>
        <row r="72">
          <cell r="O72" t="str">
            <v>T6</v>
          </cell>
          <cell r="P72">
            <v>1867.8</v>
          </cell>
        </row>
        <row r="73">
          <cell r="O73" t="str">
            <v>T7</v>
          </cell>
          <cell r="P73">
            <v>1960.2</v>
          </cell>
        </row>
        <row r="74">
          <cell r="O74" t="str">
            <v>T8</v>
          </cell>
          <cell r="P74">
            <v>2039.4</v>
          </cell>
        </row>
        <row r="75">
          <cell r="O75" t="str">
            <v>T9</v>
          </cell>
          <cell r="P75">
            <v>2120.8000000000002</v>
          </cell>
        </row>
        <row r="76">
          <cell r="O76" t="str">
            <v>T10</v>
          </cell>
          <cell r="P76">
            <v>2204.4</v>
          </cell>
        </row>
        <row r="77">
          <cell r="O77" t="str">
            <v>T11</v>
          </cell>
          <cell r="P77">
            <v>2294.6</v>
          </cell>
        </row>
        <row r="78">
          <cell r="O78" t="str">
            <v>T12</v>
          </cell>
          <cell r="P78">
            <v>2384.8000000000002</v>
          </cell>
        </row>
        <row r="79">
          <cell r="O79" t="str">
            <v>T13</v>
          </cell>
          <cell r="P79">
            <v>2481.6</v>
          </cell>
        </row>
        <row r="80">
          <cell r="O80" t="str">
            <v>T14</v>
          </cell>
          <cell r="P80">
            <v>2580.6</v>
          </cell>
        </row>
        <row r="81">
          <cell r="O81" t="str">
            <v>T15</v>
          </cell>
          <cell r="P81">
            <v>2684</v>
          </cell>
        </row>
        <row r="82">
          <cell r="O82" t="str">
            <v>T16</v>
          </cell>
          <cell r="P82">
            <v>2789.6</v>
          </cell>
        </row>
        <row r="83">
          <cell r="O83" t="str">
            <v>T17</v>
          </cell>
          <cell r="P83">
            <v>2901.8</v>
          </cell>
        </row>
        <row r="84">
          <cell r="O84" t="str">
            <v>T18</v>
          </cell>
          <cell r="P84">
            <v>3018.4</v>
          </cell>
        </row>
        <row r="85">
          <cell r="O85" t="str">
            <v>T19</v>
          </cell>
          <cell r="P85">
            <v>3139.4</v>
          </cell>
        </row>
        <row r="86">
          <cell r="O86" t="str">
            <v>T20</v>
          </cell>
          <cell r="P86">
            <v>3264.8</v>
          </cell>
        </row>
        <row r="87">
          <cell r="O87" t="str">
            <v>T21</v>
          </cell>
          <cell r="P87">
            <v>3394.6</v>
          </cell>
        </row>
        <row r="88">
          <cell r="O88" t="str">
            <v>T22</v>
          </cell>
          <cell r="P88">
            <v>3531</v>
          </cell>
        </row>
        <row r="89">
          <cell r="O89" t="str">
            <v>T23</v>
          </cell>
          <cell r="P89">
            <v>3671.8</v>
          </cell>
        </row>
        <row r="90">
          <cell r="O90" t="str">
            <v>T24</v>
          </cell>
          <cell r="P90">
            <v>3819.2</v>
          </cell>
        </row>
        <row r="91">
          <cell r="O91" t="str">
            <v>T1</v>
          </cell>
          <cell r="P91">
            <v>950.4</v>
          </cell>
        </row>
        <row r="92">
          <cell r="O92" t="str">
            <v>T2</v>
          </cell>
          <cell r="P92">
            <v>1291.4000000000001</v>
          </cell>
        </row>
        <row r="93">
          <cell r="O93" t="str">
            <v>T3</v>
          </cell>
          <cell r="P93">
            <v>1331</v>
          </cell>
        </row>
        <row r="94">
          <cell r="O94" t="str">
            <v>T4</v>
          </cell>
          <cell r="P94">
            <v>1370.6</v>
          </cell>
        </row>
        <row r="95">
          <cell r="O95" t="str">
            <v>T5</v>
          </cell>
          <cell r="P95">
            <v>1412.4</v>
          </cell>
        </row>
        <row r="96">
          <cell r="O96" t="str">
            <v>T6</v>
          </cell>
          <cell r="P96">
            <v>1454.2</v>
          </cell>
        </row>
        <row r="97">
          <cell r="O97" t="str">
            <v>T7</v>
          </cell>
          <cell r="P97">
            <v>1542.2</v>
          </cell>
        </row>
        <row r="98">
          <cell r="O98" t="str">
            <v>T8</v>
          </cell>
          <cell r="P98">
            <v>1634.6</v>
          </cell>
        </row>
        <row r="99">
          <cell r="O99" t="str">
            <v>T9</v>
          </cell>
          <cell r="P99">
            <v>1731.4</v>
          </cell>
        </row>
        <row r="100">
          <cell r="O100" t="str">
            <v>T10</v>
          </cell>
          <cell r="P100">
            <v>1837</v>
          </cell>
        </row>
        <row r="101">
          <cell r="O101" t="str">
            <v>T11</v>
          </cell>
          <cell r="P101">
            <v>1947</v>
          </cell>
        </row>
        <row r="102">
          <cell r="O102" t="str">
            <v>T12</v>
          </cell>
          <cell r="P102">
            <v>2024</v>
          </cell>
        </row>
        <row r="103">
          <cell r="O103" t="str">
            <v>T13</v>
          </cell>
          <cell r="P103">
            <v>2085.6</v>
          </cell>
        </row>
        <row r="104">
          <cell r="O104" t="str">
            <v>T14</v>
          </cell>
          <cell r="P104">
            <v>2169.1999999999998</v>
          </cell>
        </row>
        <row r="105">
          <cell r="O105" t="str">
            <v>T15</v>
          </cell>
          <cell r="P105">
            <v>2233</v>
          </cell>
        </row>
        <row r="106">
          <cell r="O106" t="str">
            <v>T16</v>
          </cell>
          <cell r="P106">
            <v>2345.1999999999998</v>
          </cell>
        </row>
        <row r="107">
          <cell r="O107" t="str">
            <v>T17</v>
          </cell>
          <cell r="P107">
            <v>2439.8000000000002</v>
          </cell>
        </row>
        <row r="108">
          <cell r="O108" t="str">
            <v>T18</v>
          </cell>
          <cell r="P108">
            <v>2536.6</v>
          </cell>
        </row>
        <row r="109">
          <cell r="O109" t="str">
            <v>T19</v>
          </cell>
          <cell r="P109">
            <v>2664.2</v>
          </cell>
        </row>
        <row r="110">
          <cell r="O110" t="str">
            <v>T20</v>
          </cell>
          <cell r="P110">
            <v>2769.8</v>
          </cell>
        </row>
        <row r="111">
          <cell r="O111" t="str">
            <v>T21</v>
          </cell>
          <cell r="P111">
            <v>2908.4</v>
          </cell>
        </row>
        <row r="112">
          <cell r="O112" t="str">
            <v>T22</v>
          </cell>
          <cell r="P112">
            <v>3053.6</v>
          </cell>
        </row>
        <row r="113">
          <cell r="O113" t="str">
            <v>T23</v>
          </cell>
          <cell r="P113">
            <v>3205.4</v>
          </cell>
        </row>
        <row r="114">
          <cell r="O114" t="str">
            <v>T24</v>
          </cell>
          <cell r="P114">
            <v>3366</v>
          </cell>
        </row>
        <row r="115">
          <cell r="O115" t="str">
            <v>T1</v>
          </cell>
          <cell r="P115">
            <v>1254</v>
          </cell>
        </row>
        <row r="116">
          <cell r="O116" t="str">
            <v>T2</v>
          </cell>
          <cell r="P116">
            <v>1267.2</v>
          </cell>
        </row>
        <row r="117">
          <cell r="O117" t="str">
            <v>T3</v>
          </cell>
          <cell r="P117">
            <v>1304.5999999999999</v>
          </cell>
        </row>
        <row r="118">
          <cell r="O118" t="str">
            <v>T4</v>
          </cell>
          <cell r="P118">
            <v>1408</v>
          </cell>
        </row>
        <row r="119">
          <cell r="O119" t="str">
            <v>T5</v>
          </cell>
          <cell r="P119">
            <v>1507</v>
          </cell>
        </row>
        <row r="120">
          <cell r="O120" t="str">
            <v>T6</v>
          </cell>
          <cell r="P120">
            <v>1612.6</v>
          </cell>
        </row>
        <row r="121">
          <cell r="O121" t="str">
            <v>T7</v>
          </cell>
          <cell r="P121">
            <v>1742.4</v>
          </cell>
        </row>
        <row r="122">
          <cell r="O122" t="str">
            <v>T8</v>
          </cell>
          <cell r="P122">
            <v>1881</v>
          </cell>
        </row>
        <row r="123">
          <cell r="O123" t="str">
            <v>T9</v>
          </cell>
          <cell r="P123">
            <v>2032.8</v>
          </cell>
        </row>
        <row r="124">
          <cell r="O124" t="str">
            <v>T10</v>
          </cell>
          <cell r="P124">
            <v>2193.4</v>
          </cell>
        </row>
        <row r="125">
          <cell r="O125" t="str">
            <v>T11</v>
          </cell>
          <cell r="P125">
            <v>2259.4</v>
          </cell>
        </row>
        <row r="126">
          <cell r="O126" t="str">
            <v>T12</v>
          </cell>
          <cell r="P126">
            <v>2349.6</v>
          </cell>
        </row>
        <row r="127">
          <cell r="O127" t="str">
            <v>T13</v>
          </cell>
          <cell r="P127">
            <v>2490.4</v>
          </cell>
        </row>
        <row r="128">
          <cell r="O128" t="str">
            <v>T14</v>
          </cell>
          <cell r="P128">
            <v>2615.8000000000002</v>
          </cell>
        </row>
        <row r="129">
          <cell r="O129" t="str">
            <v>T15</v>
          </cell>
          <cell r="P129">
            <v>2721.4</v>
          </cell>
        </row>
        <row r="130">
          <cell r="O130" t="str">
            <v>T16</v>
          </cell>
          <cell r="P130">
            <v>2829.2</v>
          </cell>
        </row>
        <row r="131">
          <cell r="O131" t="str">
            <v>T17</v>
          </cell>
          <cell r="P131">
            <v>2970</v>
          </cell>
        </row>
        <row r="132">
          <cell r="O132" t="str">
            <v>T18</v>
          </cell>
          <cell r="P132">
            <v>3119.6</v>
          </cell>
        </row>
        <row r="133">
          <cell r="O133" t="str">
            <v>T19</v>
          </cell>
          <cell r="P133">
            <v>3306.6</v>
          </cell>
        </row>
        <row r="134">
          <cell r="O134" t="str">
            <v>T20</v>
          </cell>
          <cell r="P134">
            <v>3372.6</v>
          </cell>
        </row>
        <row r="135">
          <cell r="O135" t="str">
            <v>T21</v>
          </cell>
          <cell r="P135">
            <v>3440.8</v>
          </cell>
        </row>
        <row r="136">
          <cell r="O136" t="str">
            <v>T22</v>
          </cell>
          <cell r="P136">
            <v>3509</v>
          </cell>
        </row>
        <row r="137">
          <cell r="O137" t="str">
            <v>T23</v>
          </cell>
          <cell r="P137">
            <v>3579.4</v>
          </cell>
        </row>
        <row r="138">
          <cell r="O138" t="str">
            <v>T24</v>
          </cell>
          <cell r="P138">
            <v>3652</v>
          </cell>
        </row>
        <row r="139">
          <cell r="O139" t="str">
            <v>T25</v>
          </cell>
          <cell r="P139">
            <v>3724.6</v>
          </cell>
        </row>
        <row r="140">
          <cell r="O140" t="str">
            <v>T26</v>
          </cell>
          <cell r="P140">
            <v>3799.4</v>
          </cell>
        </row>
        <row r="141">
          <cell r="O141" t="str">
            <v>T27</v>
          </cell>
          <cell r="P141">
            <v>3874.2</v>
          </cell>
        </row>
        <row r="142">
          <cell r="O142" t="str">
            <v>T1</v>
          </cell>
          <cell r="P142">
            <v>2530</v>
          </cell>
        </row>
        <row r="143">
          <cell r="O143" t="str">
            <v>T2</v>
          </cell>
          <cell r="P143">
            <v>2556.4</v>
          </cell>
        </row>
        <row r="144">
          <cell r="O144" t="str">
            <v>T3</v>
          </cell>
          <cell r="P144">
            <v>2787.4</v>
          </cell>
        </row>
        <row r="145">
          <cell r="O145" t="str">
            <v>T4</v>
          </cell>
          <cell r="P145">
            <v>3038.2</v>
          </cell>
        </row>
        <row r="146">
          <cell r="O146" t="str">
            <v>T5</v>
          </cell>
          <cell r="P146">
            <v>3249.4</v>
          </cell>
        </row>
        <row r="147">
          <cell r="O147" t="str">
            <v>T6</v>
          </cell>
          <cell r="P147">
            <v>3478.2</v>
          </cell>
        </row>
        <row r="148">
          <cell r="O148" t="str">
            <v>T7</v>
          </cell>
          <cell r="P148">
            <v>3685</v>
          </cell>
        </row>
        <row r="149">
          <cell r="O149" t="str">
            <v>T8</v>
          </cell>
          <cell r="P149">
            <v>3944.6</v>
          </cell>
        </row>
        <row r="150">
          <cell r="O150" t="str">
            <v>T9</v>
          </cell>
          <cell r="P150">
            <v>4140.3999999999996</v>
          </cell>
        </row>
        <row r="151">
          <cell r="O151" t="str">
            <v>T10</v>
          </cell>
          <cell r="P151">
            <v>4430.8</v>
          </cell>
        </row>
        <row r="152">
          <cell r="O152" t="str">
            <v>T11</v>
          </cell>
          <cell r="P152">
            <v>4653</v>
          </cell>
        </row>
        <row r="153">
          <cell r="O153" t="str">
            <v>T12</v>
          </cell>
          <cell r="P153">
            <v>4886.2</v>
          </cell>
        </row>
        <row r="154">
          <cell r="O154" t="str">
            <v>T13</v>
          </cell>
          <cell r="P154">
            <v>5130.3999999999996</v>
          </cell>
        </row>
        <row r="155">
          <cell r="O155" t="str">
            <v>T14</v>
          </cell>
          <cell r="P155">
            <v>5385.6</v>
          </cell>
        </row>
        <row r="156">
          <cell r="O156" t="str">
            <v>T15</v>
          </cell>
          <cell r="P156">
            <v>5601.2</v>
          </cell>
        </row>
        <row r="157">
          <cell r="O157" t="str">
            <v>T16</v>
          </cell>
          <cell r="P157">
            <v>5825.6</v>
          </cell>
        </row>
        <row r="158">
          <cell r="O158" t="str">
            <v>T17</v>
          </cell>
          <cell r="P158">
            <v>6058.8</v>
          </cell>
        </row>
        <row r="159">
          <cell r="O159" t="str">
            <v>T18</v>
          </cell>
          <cell r="P159">
            <v>6300.8</v>
          </cell>
        </row>
        <row r="160">
          <cell r="O160" t="str">
            <v>T19</v>
          </cell>
          <cell r="P160">
            <v>6553.8</v>
          </cell>
        </row>
        <row r="161">
          <cell r="O161" t="str">
            <v>T20</v>
          </cell>
          <cell r="P161">
            <v>6815.6</v>
          </cell>
        </row>
        <row r="162">
          <cell r="O162" t="str">
            <v>T21</v>
          </cell>
          <cell r="P162">
            <v>7020.2</v>
          </cell>
        </row>
        <row r="163">
          <cell r="O163" t="str">
            <v>T22</v>
          </cell>
          <cell r="P163">
            <v>7229.2</v>
          </cell>
        </row>
        <row r="164">
          <cell r="O164" t="str">
            <v>T23</v>
          </cell>
          <cell r="P164">
            <v>7735.2</v>
          </cell>
        </row>
        <row r="165">
          <cell r="O165" t="str">
            <v>T24</v>
          </cell>
          <cell r="P165">
            <v>7968.4</v>
          </cell>
        </row>
        <row r="166">
          <cell r="O166" t="str">
            <v>T25</v>
          </cell>
          <cell r="P166">
            <v>8208.2000000000007</v>
          </cell>
        </row>
        <row r="167">
          <cell r="O167" t="str">
            <v>T26</v>
          </cell>
          <cell r="P167">
            <v>8454.6</v>
          </cell>
        </row>
        <row r="168">
          <cell r="O168" t="str">
            <v>T27</v>
          </cell>
          <cell r="P168">
            <v>8707.6</v>
          </cell>
        </row>
        <row r="169">
          <cell r="O169" t="str">
            <v>T28</v>
          </cell>
          <cell r="P169">
            <v>8969.4</v>
          </cell>
        </row>
        <row r="170">
          <cell r="O170" t="str">
            <v>T29</v>
          </cell>
          <cell r="P170">
            <v>9237.7999999999993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>
        <row r="4">
          <cell r="D4" t="str">
            <v>NOME</v>
          </cell>
          <cell r="E4" t="str">
            <v>Nivel Sal</v>
          </cell>
          <cell r="F4" t="str">
            <v>Escritorio</v>
          </cell>
          <cell r="G4" t="str">
            <v>Nivel</v>
          </cell>
          <cell r="H4" t="str">
            <v>Valor Nivel Hora</v>
          </cell>
          <cell r="I4" t="str">
            <v>Valor Salário Mensal</v>
          </cell>
          <cell r="J4" t="str">
            <v>Tipo MO</v>
          </cell>
          <cell r="K4" t="str">
            <v>Cargo</v>
          </cell>
          <cell r="L4" t="str">
            <v>Centro de Custo (local)</v>
          </cell>
          <cell r="M4" t="str">
            <v>Experiência</v>
          </cell>
          <cell r="N4" t="str">
            <v>Tipo atual</v>
          </cell>
          <cell r="S4" t="str">
            <v>Tipo Prev.</v>
          </cell>
          <cell r="T4" t="str">
            <v>Tipo Pode Enq.</v>
          </cell>
          <cell r="U4" t="str">
            <v>Valor Salário Tabela</v>
          </cell>
        </row>
        <row r="6">
          <cell r="D6" t="str">
            <v>ALESSANDRO PEDRO</v>
          </cell>
          <cell r="E6" t="str">
            <v>I</v>
          </cell>
          <cell r="F6" t="str">
            <v>ECCH</v>
          </cell>
          <cell r="H6">
            <v>2.5299999999999998</v>
          </cell>
          <cell r="I6">
            <v>556.81799999999998</v>
          </cell>
          <cell r="K6" t="str">
            <v>AJUDANTE</v>
          </cell>
          <cell r="L6" t="str">
            <v>PRAD B</v>
          </cell>
          <cell r="M6" t="str">
            <v>Não Aplic.</v>
          </cell>
          <cell r="N6" t="str">
            <v>T1</v>
          </cell>
          <cell r="R6" t="str">
            <v>T1</v>
          </cell>
          <cell r="S6" t="str">
            <v>T1</v>
          </cell>
          <cell r="T6" t="str">
            <v>T1</v>
          </cell>
          <cell r="U6">
            <v>587.4</v>
          </cell>
        </row>
        <row r="7">
          <cell r="D7" t="str">
            <v>ALEXSANDRO BORGES</v>
          </cell>
          <cell r="E7" t="str">
            <v>I</v>
          </cell>
          <cell r="F7" t="str">
            <v>ECCH</v>
          </cell>
          <cell r="H7">
            <v>2.5299999999999998</v>
          </cell>
          <cell r="I7">
            <v>556.81799999999998</v>
          </cell>
          <cell r="K7" t="str">
            <v>AJUDANTE</v>
          </cell>
          <cell r="L7" t="str">
            <v>PRAD B</v>
          </cell>
          <cell r="M7" t="str">
            <v>Não Aplic.</v>
          </cell>
          <cell r="N7" t="str">
            <v>T1</v>
          </cell>
          <cell r="R7" t="str">
            <v>T1</v>
          </cell>
          <cell r="S7" t="str">
            <v>T1</v>
          </cell>
          <cell r="T7" t="str">
            <v>T1</v>
          </cell>
          <cell r="U7">
            <v>587.4</v>
          </cell>
        </row>
        <row r="8">
          <cell r="D8" t="str">
            <v>ANGELO MARCIO DA SILVA</v>
          </cell>
          <cell r="E8" t="str">
            <v>I</v>
          </cell>
          <cell r="F8" t="str">
            <v>ECCH</v>
          </cell>
          <cell r="H8">
            <v>2.5299999999999998</v>
          </cell>
          <cell r="I8">
            <v>556.81799999999998</v>
          </cell>
          <cell r="K8" t="str">
            <v>AJUDANTE</v>
          </cell>
          <cell r="L8" t="str">
            <v>PRAD B</v>
          </cell>
          <cell r="M8" t="str">
            <v>Não Aplic.</v>
          </cell>
          <cell r="N8" t="str">
            <v>T1</v>
          </cell>
          <cell r="R8" t="str">
            <v>T1</v>
          </cell>
          <cell r="S8" t="str">
            <v>T1</v>
          </cell>
          <cell r="T8" t="str">
            <v>T1</v>
          </cell>
          <cell r="U8">
            <v>587.4</v>
          </cell>
        </row>
        <row r="9">
          <cell r="D9" t="str">
            <v>ANTONIO JOSE SALGADO</v>
          </cell>
          <cell r="E9" t="str">
            <v>I</v>
          </cell>
          <cell r="F9" t="str">
            <v>ECCH</v>
          </cell>
          <cell r="H9">
            <v>2.5299999999999998</v>
          </cell>
          <cell r="I9">
            <v>556.81799999999998</v>
          </cell>
          <cell r="K9" t="str">
            <v>AJUDANTE</v>
          </cell>
          <cell r="L9" t="str">
            <v>PRAD A</v>
          </cell>
          <cell r="M9" t="str">
            <v>Não Aplic.</v>
          </cell>
          <cell r="N9" t="str">
            <v>T1</v>
          </cell>
          <cell r="R9" t="str">
            <v>T1</v>
          </cell>
          <cell r="S9" t="str">
            <v>T1</v>
          </cell>
          <cell r="T9" t="str">
            <v>T1</v>
          </cell>
          <cell r="U9">
            <v>587.4</v>
          </cell>
        </row>
        <row r="10">
          <cell r="D10" t="str">
            <v>CARLOS ANTONIO DE ALMEIDA</v>
          </cell>
          <cell r="E10" t="str">
            <v>I</v>
          </cell>
          <cell r="F10" t="str">
            <v>ECCH</v>
          </cell>
          <cell r="H10">
            <v>2.5299999999999998</v>
          </cell>
          <cell r="I10">
            <v>556.81799999999998</v>
          </cell>
          <cell r="K10" t="str">
            <v>AJUDANTE</v>
          </cell>
          <cell r="L10" t="str">
            <v>PRAD B</v>
          </cell>
          <cell r="M10" t="str">
            <v>Não Aplic.</v>
          </cell>
          <cell r="N10" t="str">
            <v>T1</v>
          </cell>
          <cell r="R10" t="str">
            <v>T1</v>
          </cell>
          <cell r="S10" t="str">
            <v>T1</v>
          </cell>
          <cell r="T10" t="str">
            <v>T1</v>
          </cell>
          <cell r="U10">
            <v>587.4</v>
          </cell>
        </row>
        <row r="11">
          <cell r="D11" t="str">
            <v>CLAUDENEI MEDEIROS ELIDIO</v>
          </cell>
          <cell r="E11" t="str">
            <v>I</v>
          </cell>
          <cell r="F11" t="str">
            <v>ECCH</v>
          </cell>
          <cell r="H11">
            <v>2.5299999999999998</v>
          </cell>
          <cell r="I11">
            <v>556.81799999999998</v>
          </cell>
          <cell r="K11" t="str">
            <v>AJUDANTE</v>
          </cell>
          <cell r="L11" t="str">
            <v>PRAD B</v>
          </cell>
          <cell r="M11" t="str">
            <v>Não Aplic.</v>
          </cell>
          <cell r="N11" t="str">
            <v>T1</v>
          </cell>
          <cell r="R11" t="str">
            <v>T1</v>
          </cell>
          <cell r="S11" t="str">
            <v>T1</v>
          </cell>
          <cell r="T11" t="str">
            <v>T1</v>
          </cell>
          <cell r="U11">
            <v>587.4</v>
          </cell>
        </row>
        <row r="12">
          <cell r="D12" t="str">
            <v>EDNEY SOARES DA SILVA</v>
          </cell>
          <cell r="E12" t="str">
            <v>I</v>
          </cell>
          <cell r="F12" t="str">
            <v>ECCH</v>
          </cell>
          <cell r="H12">
            <v>2.5299999999999998</v>
          </cell>
          <cell r="I12">
            <v>556.81799999999998</v>
          </cell>
          <cell r="K12" t="str">
            <v>AJUDANTE</v>
          </cell>
          <cell r="L12" t="str">
            <v>PRAD B</v>
          </cell>
          <cell r="M12" t="str">
            <v>Não Aplic.</v>
          </cell>
          <cell r="N12" t="str">
            <v>T1</v>
          </cell>
          <cell r="R12" t="str">
            <v>T1</v>
          </cell>
          <cell r="S12" t="str">
            <v>T1</v>
          </cell>
          <cell r="T12" t="str">
            <v>T1</v>
          </cell>
          <cell r="U12">
            <v>587.4</v>
          </cell>
        </row>
        <row r="13">
          <cell r="D13" t="str">
            <v>EMANUEL PEREIRA DOS SANTOS</v>
          </cell>
          <cell r="E13" t="str">
            <v>I</v>
          </cell>
          <cell r="F13" t="str">
            <v>ECCH</v>
          </cell>
          <cell r="H13">
            <v>2.5299999999999998</v>
          </cell>
          <cell r="I13">
            <v>556.81799999999998</v>
          </cell>
          <cell r="K13" t="str">
            <v>AJUDANTE</v>
          </cell>
          <cell r="L13" t="str">
            <v>ECCH.T</v>
          </cell>
          <cell r="M13">
            <v>6.07</v>
          </cell>
          <cell r="N13" t="str">
            <v>T1</v>
          </cell>
          <cell r="R13" t="str">
            <v>T1</v>
          </cell>
          <cell r="S13" t="str">
            <v>T1</v>
          </cell>
          <cell r="T13" t="str">
            <v>T1</v>
          </cell>
          <cell r="U13">
            <v>587.4</v>
          </cell>
        </row>
        <row r="14">
          <cell r="D14" t="str">
            <v>ERICK DE CARVALHO FERNANDES BASTOS</v>
          </cell>
          <cell r="E14" t="str">
            <v>I</v>
          </cell>
          <cell r="F14" t="str">
            <v>ECCH</v>
          </cell>
          <cell r="H14">
            <v>2.5299999999999998</v>
          </cell>
          <cell r="I14">
            <v>556.81799999999998</v>
          </cell>
          <cell r="K14" t="str">
            <v>AJUDANTE</v>
          </cell>
          <cell r="L14" t="str">
            <v>PRAD A</v>
          </cell>
          <cell r="M14" t="str">
            <v>Não Aplic.</v>
          </cell>
          <cell r="N14" t="str">
            <v>T1</v>
          </cell>
          <cell r="R14" t="str">
            <v>T1</v>
          </cell>
          <cell r="S14" t="str">
            <v>T1</v>
          </cell>
          <cell r="T14" t="str">
            <v>T1</v>
          </cell>
          <cell r="U14">
            <v>587.4</v>
          </cell>
        </row>
        <row r="15">
          <cell r="D15" t="str">
            <v>GILMAR LUIZ RODRIGUES DA SILVA</v>
          </cell>
          <cell r="E15" t="str">
            <v>I</v>
          </cell>
          <cell r="F15" t="str">
            <v>ECCH</v>
          </cell>
          <cell r="H15">
            <v>2.5299999999999998</v>
          </cell>
          <cell r="I15">
            <v>556.81799999999998</v>
          </cell>
          <cell r="K15" t="str">
            <v>AJUDANTE</v>
          </cell>
          <cell r="L15" t="str">
            <v>PRAD A</v>
          </cell>
          <cell r="M15" t="str">
            <v>Não Aplic.</v>
          </cell>
          <cell r="N15" t="str">
            <v>T1</v>
          </cell>
          <cell r="R15" t="str">
            <v>T1</v>
          </cell>
          <cell r="S15" t="str">
            <v>T1</v>
          </cell>
          <cell r="T15" t="str">
            <v>T1</v>
          </cell>
          <cell r="U15">
            <v>587.4</v>
          </cell>
        </row>
        <row r="16">
          <cell r="D16" t="str">
            <v>GILSON IGNACIO DE SOUZA</v>
          </cell>
          <cell r="E16" t="str">
            <v>I</v>
          </cell>
          <cell r="F16" t="str">
            <v>ECCH</v>
          </cell>
          <cell r="H16">
            <v>2.5299999999999998</v>
          </cell>
          <cell r="I16">
            <v>556.81799999999998</v>
          </cell>
          <cell r="K16" t="str">
            <v>AJUDANTE</v>
          </cell>
          <cell r="L16" t="str">
            <v>PRAD B</v>
          </cell>
          <cell r="M16" t="str">
            <v>Não Aplic.</v>
          </cell>
          <cell r="N16" t="str">
            <v>T1</v>
          </cell>
          <cell r="R16" t="str">
            <v>T1</v>
          </cell>
          <cell r="S16" t="str">
            <v>T1</v>
          </cell>
          <cell r="T16" t="str">
            <v>T1</v>
          </cell>
          <cell r="U16">
            <v>587.4</v>
          </cell>
        </row>
        <row r="17">
          <cell r="D17" t="str">
            <v>JOSE BENEDITO DA SILVA</v>
          </cell>
          <cell r="E17" t="str">
            <v>I</v>
          </cell>
          <cell r="F17" t="str">
            <v>ECCH</v>
          </cell>
          <cell r="H17">
            <v>2.5299999999999998</v>
          </cell>
          <cell r="I17">
            <v>556.81799999999998</v>
          </cell>
          <cell r="K17" t="str">
            <v>AJUDANTE</v>
          </cell>
          <cell r="L17" t="str">
            <v>PRAD A</v>
          </cell>
          <cell r="M17" t="str">
            <v>Não Aplic.</v>
          </cell>
          <cell r="N17" t="str">
            <v>T1</v>
          </cell>
          <cell r="R17" t="str">
            <v>T1</v>
          </cell>
          <cell r="S17" t="str">
            <v>T1</v>
          </cell>
          <cell r="T17" t="str">
            <v>T1</v>
          </cell>
          <cell r="U17">
            <v>587.4</v>
          </cell>
        </row>
        <row r="18">
          <cell r="D18" t="str">
            <v>JOSE CARLOS HILARIO DOS SANTOS</v>
          </cell>
          <cell r="E18" t="str">
            <v>I</v>
          </cell>
          <cell r="F18" t="str">
            <v>ECCH</v>
          </cell>
          <cell r="H18">
            <v>2.5299999999999998</v>
          </cell>
          <cell r="I18">
            <v>556.81799999999998</v>
          </cell>
          <cell r="K18" t="str">
            <v>AJUDANTE</v>
          </cell>
          <cell r="L18" t="str">
            <v>PRAD B</v>
          </cell>
          <cell r="M18" t="str">
            <v>Não Aplic.</v>
          </cell>
          <cell r="N18" t="str">
            <v>T1</v>
          </cell>
          <cell r="R18" t="str">
            <v>T1</v>
          </cell>
          <cell r="S18" t="str">
            <v>T1</v>
          </cell>
          <cell r="T18" t="str">
            <v>T1</v>
          </cell>
          <cell r="U18">
            <v>587.4</v>
          </cell>
        </row>
        <row r="19">
          <cell r="D19" t="str">
            <v>MARCIO PEREIRA</v>
          </cell>
          <cell r="E19" t="str">
            <v>I</v>
          </cell>
          <cell r="F19" t="str">
            <v>ECCH</v>
          </cell>
          <cell r="H19">
            <v>2.5299999999999998</v>
          </cell>
          <cell r="I19">
            <v>556.81799999999998</v>
          </cell>
          <cell r="K19" t="str">
            <v>AJUDANTE</v>
          </cell>
          <cell r="L19" t="str">
            <v>PRAD B</v>
          </cell>
          <cell r="M19" t="str">
            <v>Não Aplic.</v>
          </cell>
          <cell r="N19" t="str">
            <v>T1</v>
          </cell>
          <cell r="R19" t="str">
            <v>T1</v>
          </cell>
          <cell r="S19" t="str">
            <v>T1</v>
          </cell>
          <cell r="T19" t="str">
            <v>T1</v>
          </cell>
          <cell r="U19">
            <v>587.4</v>
          </cell>
        </row>
        <row r="20">
          <cell r="D20" t="str">
            <v>ODAIR BENEDITO DA SILVA</v>
          </cell>
          <cell r="E20" t="str">
            <v>I</v>
          </cell>
          <cell r="F20" t="str">
            <v>ECCH</v>
          </cell>
          <cell r="H20">
            <v>2.5299999999999998</v>
          </cell>
          <cell r="I20">
            <v>556.81799999999998</v>
          </cell>
          <cell r="K20" t="str">
            <v>AJUDANTE</v>
          </cell>
          <cell r="L20" t="str">
            <v>ECCH.T</v>
          </cell>
          <cell r="M20">
            <v>5.0199999999999996</v>
          </cell>
          <cell r="N20" t="str">
            <v>T1</v>
          </cell>
          <cell r="R20" t="str">
            <v>T1</v>
          </cell>
          <cell r="S20" t="str">
            <v>T1</v>
          </cell>
          <cell r="T20" t="str">
            <v>T1</v>
          </cell>
          <cell r="U20">
            <v>587.4</v>
          </cell>
        </row>
        <row r="21">
          <cell r="D21" t="str">
            <v>REGINALDO BATISTA FLORENCIO DA SILVA</v>
          </cell>
          <cell r="E21" t="str">
            <v>I</v>
          </cell>
          <cell r="F21" t="str">
            <v>ECCH</v>
          </cell>
          <cell r="H21">
            <v>2.5299999999999998</v>
          </cell>
          <cell r="I21">
            <v>556.81799999999998</v>
          </cell>
          <cell r="K21" t="str">
            <v>AJUDANTE</v>
          </cell>
          <cell r="L21" t="str">
            <v>PRAD A</v>
          </cell>
          <cell r="M21" t="str">
            <v>Não Aplic.</v>
          </cell>
          <cell r="N21" t="str">
            <v>T1</v>
          </cell>
          <cell r="R21" t="str">
            <v>T1</v>
          </cell>
          <cell r="S21" t="str">
            <v>T1</v>
          </cell>
          <cell r="T21" t="str">
            <v>T1</v>
          </cell>
          <cell r="U21">
            <v>587.4</v>
          </cell>
        </row>
        <row r="22">
          <cell r="D22" t="str">
            <v>ROBERT LYVER SANTOS PEROSINI</v>
          </cell>
          <cell r="E22" t="str">
            <v>I</v>
          </cell>
          <cell r="F22" t="str">
            <v>ECCH</v>
          </cell>
          <cell r="H22">
            <v>2.5299999999999998</v>
          </cell>
          <cell r="I22">
            <v>556.81799999999998</v>
          </cell>
          <cell r="K22" t="str">
            <v>AJUDANTE</v>
          </cell>
          <cell r="L22" t="str">
            <v>PRAD B</v>
          </cell>
          <cell r="M22" t="str">
            <v>Não Aplic.</v>
          </cell>
          <cell r="N22" t="str">
            <v>T1</v>
          </cell>
          <cell r="R22" t="str">
            <v>T1</v>
          </cell>
          <cell r="S22" t="str">
            <v>T1</v>
          </cell>
          <cell r="T22" t="str">
            <v>T1</v>
          </cell>
          <cell r="U22">
            <v>587.4</v>
          </cell>
        </row>
        <row r="23">
          <cell r="D23" t="str">
            <v>ROBERTO CARLOS DA SILVA</v>
          </cell>
          <cell r="E23" t="str">
            <v>I</v>
          </cell>
          <cell r="F23" t="str">
            <v>ECCH</v>
          </cell>
          <cell r="H23">
            <v>2.5299999999999998</v>
          </cell>
          <cell r="I23">
            <v>556.81799999999998</v>
          </cell>
          <cell r="K23" t="str">
            <v>AJUDANTE</v>
          </cell>
          <cell r="L23" t="str">
            <v>PRAD B</v>
          </cell>
          <cell r="M23" t="str">
            <v>Não Aplic.</v>
          </cell>
          <cell r="N23" t="str">
            <v>T1</v>
          </cell>
          <cell r="R23" t="str">
            <v>T1</v>
          </cell>
          <cell r="S23" t="str">
            <v>T1</v>
          </cell>
          <cell r="T23" t="str">
            <v>T1</v>
          </cell>
          <cell r="U23">
            <v>587.4</v>
          </cell>
        </row>
        <row r="24">
          <cell r="D24" t="str">
            <v>SEBASTIÃO DA SILVA</v>
          </cell>
          <cell r="E24" t="str">
            <v>I</v>
          </cell>
          <cell r="F24" t="str">
            <v>ECCH</v>
          </cell>
          <cell r="H24">
            <v>2.5299999999999998</v>
          </cell>
          <cell r="I24">
            <v>556.81799999999998</v>
          </cell>
          <cell r="K24" t="str">
            <v>AJUDANTE</v>
          </cell>
          <cell r="L24" t="str">
            <v>PRAD B</v>
          </cell>
          <cell r="M24" t="str">
            <v>Não Aplic.</v>
          </cell>
          <cell r="N24" t="str">
            <v>T1</v>
          </cell>
          <cell r="R24" t="str">
            <v>T1</v>
          </cell>
          <cell r="S24" t="str">
            <v>T1</v>
          </cell>
          <cell r="T24" t="str">
            <v>T1</v>
          </cell>
          <cell r="U24">
            <v>587.4</v>
          </cell>
        </row>
        <row r="25">
          <cell r="D25" t="str">
            <v>WLADEMIR ROSA DE OLIVEIRA</v>
          </cell>
          <cell r="E25" t="str">
            <v>I</v>
          </cell>
          <cell r="F25" t="str">
            <v>ECCH</v>
          </cell>
          <cell r="H25">
            <v>2.5299999999999998</v>
          </cell>
          <cell r="I25">
            <v>556.81799999999998</v>
          </cell>
          <cell r="K25" t="str">
            <v>AJUDANTE</v>
          </cell>
          <cell r="L25" t="str">
            <v>PRAD A</v>
          </cell>
          <cell r="M25" t="str">
            <v>Não Aplic.</v>
          </cell>
          <cell r="N25" t="str">
            <v>T1</v>
          </cell>
          <cell r="R25" t="str">
            <v>T1</v>
          </cell>
          <cell r="S25" t="str">
            <v>T1</v>
          </cell>
          <cell r="T25" t="str">
            <v>T1</v>
          </cell>
          <cell r="U25">
            <v>587.4</v>
          </cell>
        </row>
        <row r="26">
          <cell r="D26" t="str">
            <v>HOSTON VICENTE GONÇALVES</v>
          </cell>
          <cell r="E26" t="str">
            <v>VI</v>
          </cell>
          <cell r="F26" t="str">
            <v>ECCH</v>
          </cell>
          <cell r="H26">
            <v>3.44</v>
          </cell>
          <cell r="I26">
            <v>756.84</v>
          </cell>
          <cell r="K26" t="str">
            <v>MEIO OFICIAL DE MONTAGEM</v>
          </cell>
          <cell r="L26" t="str">
            <v>SE ANGRA</v>
          </cell>
          <cell r="M26">
            <v>12.02</v>
          </cell>
          <cell r="N26" t="str">
            <v>T4</v>
          </cell>
          <cell r="P26" t="str">
            <v>T5</v>
          </cell>
          <cell r="S26" t="str">
            <v>T5</v>
          </cell>
          <cell r="T26" t="str">
            <v>T5</v>
          </cell>
          <cell r="U26">
            <v>767.8</v>
          </cell>
        </row>
        <row r="27">
          <cell r="D27" t="str">
            <v>PAULO CESAR RODRIGUES PONTES</v>
          </cell>
          <cell r="E27" t="str">
            <v>VI</v>
          </cell>
          <cell r="F27" t="str">
            <v>ECCH</v>
          </cell>
          <cell r="H27">
            <v>3.44</v>
          </cell>
          <cell r="I27">
            <v>756.84</v>
          </cell>
          <cell r="K27" t="str">
            <v>MEIO OFICIAL DE MONTAGEM</v>
          </cell>
          <cell r="L27" t="str">
            <v>ECCH.T</v>
          </cell>
          <cell r="M27">
            <v>12.08</v>
          </cell>
          <cell r="N27" t="str">
            <v>T4</v>
          </cell>
          <cell r="P27" t="str">
            <v>T5</v>
          </cell>
          <cell r="S27" t="str">
            <v>T5</v>
          </cell>
          <cell r="T27" t="str">
            <v>T5</v>
          </cell>
          <cell r="U27">
            <v>767.8</v>
          </cell>
        </row>
        <row r="28">
          <cell r="D28" t="str">
            <v>BENEDITO DE PAULA CARDOSO</v>
          </cell>
          <cell r="E28" t="str">
            <v>VI</v>
          </cell>
          <cell r="F28" t="str">
            <v>ECCH</v>
          </cell>
          <cell r="H28">
            <v>3.44</v>
          </cell>
          <cell r="I28">
            <v>756.84</v>
          </cell>
          <cell r="K28" t="str">
            <v>MEIO OFICIAL DE OBRAS CIVIS</v>
          </cell>
          <cell r="L28" t="str">
            <v>UHE LCBC</v>
          </cell>
          <cell r="M28">
            <v>18.03</v>
          </cell>
          <cell r="N28" t="str">
            <v>T4</v>
          </cell>
          <cell r="P28" t="str">
            <v>T6</v>
          </cell>
          <cell r="S28" t="str">
            <v>T5</v>
          </cell>
          <cell r="T28" t="str">
            <v>T6</v>
          </cell>
          <cell r="U28">
            <v>767.8</v>
          </cell>
        </row>
        <row r="29">
          <cell r="D29" t="str">
            <v>JOÃO BATISTA GONÇALVES</v>
          </cell>
          <cell r="E29" t="str">
            <v>VI</v>
          </cell>
          <cell r="F29" t="str">
            <v>ECCH</v>
          </cell>
          <cell r="H29">
            <v>3.44</v>
          </cell>
          <cell r="I29">
            <v>756.84</v>
          </cell>
          <cell r="K29" t="str">
            <v>MEIO OFICIAL DE OBRAS CIVIS</v>
          </cell>
          <cell r="L29" t="str">
            <v>SE MARIMBONDO</v>
          </cell>
          <cell r="M29">
            <v>15.03</v>
          </cell>
          <cell r="N29" t="str">
            <v>T4</v>
          </cell>
          <cell r="P29" t="str">
            <v>T6</v>
          </cell>
          <cell r="S29" t="str">
            <v>T5</v>
          </cell>
          <cell r="T29" t="str">
            <v>T6</v>
          </cell>
          <cell r="U29">
            <v>767.8</v>
          </cell>
        </row>
        <row r="30">
          <cell r="D30" t="str">
            <v>JOSE ABEL LAMIN DINIZ</v>
          </cell>
          <cell r="E30" t="str">
            <v>VI</v>
          </cell>
          <cell r="F30" t="str">
            <v>ECCH</v>
          </cell>
          <cell r="H30">
            <v>3.19</v>
          </cell>
          <cell r="I30">
            <v>702.78</v>
          </cell>
          <cell r="K30" t="str">
            <v>MEIO OFICIAL DE OBRAS CIVIS</v>
          </cell>
          <cell r="L30" t="str">
            <v>SE MARIMBONDO</v>
          </cell>
          <cell r="M30">
            <v>7.1</v>
          </cell>
          <cell r="N30" t="str">
            <v>T3</v>
          </cell>
          <cell r="P30" t="str">
            <v>T4</v>
          </cell>
          <cell r="S30" t="str">
            <v>T3</v>
          </cell>
          <cell r="T30" t="str">
            <v>T4</v>
          </cell>
          <cell r="U30">
            <v>704</v>
          </cell>
        </row>
        <row r="31">
          <cell r="D31" t="str">
            <v>MILTON COSTA</v>
          </cell>
          <cell r="E31" t="str">
            <v>VI</v>
          </cell>
          <cell r="F31" t="str">
            <v>ECCH</v>
          </cell>
          <cell r="H31">
            <v>3.19</v>
          </cell>
          <cell r="I31">
            <v>702.78</v>
          </cell>
          <cell r="K31" t="str">
            <v>MEIO OFICIAL DE OBRAS CIVIS</v>
          </cell>
          <cell r="L31" t="str">
            <v>ECCH.T</v>
          </cell>
          <cell r="M31">
            <v>12.08</v>
          </cell>
          <cell r="N31" t="str">
            <v>T3</v>
          </cell>
          <cell r="P31" t="str">
            <v>T5</v>
          </cell>
          <cell r="S31" t="str">
            <v>T3</v>
          </cell>
          <cell r="T31" t="str">
            <v>T5</v>
          </cell>
          <cell r="U31">
            <v>704</v>
          </cell>
        </row>
        <row r="32">
          <cell r="D32" t="str">
            <v>VALDECIR DOS SANTOS</v>
          </cell>
          <cell r="E32" t="str">
            <v>VI</v>
          </cell>
          <cell r="F32" t="str">
            <v>ECCH</v>
          </cell>
          <cell r="H32">
            <v>3.19</v>
          </cell>
          <cell r="I32">
            <v>702.78</v>
          </cell>
          <cell r="K32" t="str">
            <v>MEIO OFICIAL DE OBRAS CIVIS</v>
          </cell>
          <cell r="L32" t="str">
            <v>ECCH.T</v>
          </cell>
          <cell r="M32">
            <v>9.07</v>
          </cell>
          <cell r="N32" t="str">
            <v>T3</v>
          </cell>
          <cell r="P32" t="str">
            <v>T4</v>
          </cell>
          <cell r="S32" t="str">
            <v>T3</v>
          </cell>
          <cell r="T32" t="str">
            <v>T4</v>
          </cell>
          <cell r="U32">
            <v>704</v>
          </cell>
        </row>
        <row r="33">
          <cell r="D33" t="str">
            <v>JOSE CELSO MARCIANO</v>
          </cell>
          <cell r="E33" t="str">
            <v>V</v>
          </cell>
          <cell r="F33" t="str">
            <v>ECCH</v>
          </cell>
          <cell r="H33">
            <v>3.69</v>
          </cell>
          <cell r="I33">
            <v>810.9</v>
          </cell>
          <cell r="K33" t="str">
            <v>CARPINTEIRO</v>
          </cell>
          <cell r="L33" t="str">
            <v>SE ANGRA</v>
          </cell>
          <cell r="M33">
            <v>1.1000000000000001</v>
          </cell>
          <cell r="N33" t="str">
            <v>T4</v>
          </cell>
          <cell r="O33">
            <v>0</v>
          </cell>
          <cell r="P33" t="str">
            <v>T2</v>
          </cell>
          <cell r="S33" t="str">
            <v>T5</v>
          </cell>
          <cell r="T33" t="str">
            <v>T2</v>
          </cell>
          <cell r="U33">
            <v>816.2</v>
          </cell>
        </row>
        <row r="34">
          <cell r="D34" t="str">
            <v>ANDRE MARQUES DA SILVA</v>
          </cell>
          <cell r="E34" t="str">
            <v>V</v>
          </cell>
          <cell r="F34" t="str">
            <v>ECCH</v>
          </cell>
          <cell r="H34">
            <v>3.19</v>
          </cell>
          <cell r="I34">
            <v>702.78</v>
          </cell>
          <cell r="K34" t="str">
            <v>PEDREIRO</v>
          </cell>
          <cell r="L34" t="str">
            <v>PRAD B</v>
          </cell>
          <cell r="M34">
            <v>5</v>
          </cell>
          <cell r="N34" t="str">
            <v>T2</v>
          </cell>
          <cell r="O34" t="str">
            <v>T5</v>
          </cell>
          <cell r="P34" t="str">
            <v>T3</v>
          </cell>
          <cell r="S34" t="str">
            <v>T1</v>
          </cell>
          <cell r="T34" t="str">
            <v>T5</v>
          </cell>
          <cell r="U34">
            <v>754.6</v>
          </cell>
        </row>
        <row r="35">
          <cell r="D35" t="str">
            <v>ANTONIO GOMES FARIAS</v>
          </cell>
          <cell r="E35" t="str">
            <v>V</v>
          </cell>
          <cell r="F35" t="str">
            <v>ECCH</v>
          </cell>
          <cell r="H35">
            <v>3.19</v>
          </cell>
          <cell r="I35">
            <v>702.78</v>
          </cell>
          <cell r="K35" t="str">
            <v>PEDREIRO</v>
          </cell>
          <cell r="L35" t="str">
            <v>PRAD B</v>
          </cell>
          <cell r="M35">
            <v>5</v>
          </cell>
          <cell r="N35" t="str">
            <v>T2</v>
          </cell>
          <cell r="O35" t="str">
            <v>T5</v>
          </cell>
          <cell r="P35" t="str">
            <v>T3</v>
          </cell>
          <cell r="S35" t="str">
            <v>T1</v>
          </cell>
          <cell r="T35" t="str">
            <v>T5</v>
          </cell>
          <cell r="U35">
            <v>754.6</v>
          </cell>
        </row>
        <row r="36">
          <cell r="D36" t="str">
            <v>CARLOS ALBERTO DE ALMEIDA</v>
          </cell>
          <cell r="E36" t="str">
            <v>V</v>
          </cell>
          <cell r="F36" t="str">
            <v>ECCH</v>
          </cell>
          <cell r="H36">
            <v>3.19</v>
          </cell>
          <cell r="I36">
            <v>702.78</v>
          </cell>
          <cell r="K36" t="str">
            <v>PEDREIRO</v>
          </cell>
          <cell r="L36" t="str">
            <v>PRAD B</v>
          </cell>
          <cell r="M36">
            <v>5</v>
          </cell>
          <cell r="N36" t="str">
            <v>T2</v>
          </cell>
          <cell r="O36" t="str">
            <v>T5</v>
          </cell>
          <cell r="P36" t="str">
            <v>T3</v>
          </cell>
          <cell r="S36" t="str">
            <v>T1</v>
          </cell>
          <cell r="T36" t="str">
            <v>T5</v>
          </cell>
          <cell r="U36">
            <v>754.6</v>
          </cell>
        </row>
        <row r="37">
          <cell r="D37" t="str">
            <v>JOAQUIM AIRES DE OLIVEIRA</v>
          </cell>
          <cell r="E37" t="str">
            <v>V</v>
          </cell>
          <cell r="F37" t="str">
            <v>ECCH</v>
          </cell>
          <cell r="H37">
            <v>3.69</v>
          </cell>
          <cell r="I37">
            <v>810.9</v>
          </cell>
          <cell r="K37" t="str">
            <v>PEDREIRO</v>
          </cell>
          <cell r="L37" t="str">
            <v>UHE LCBC</v>
          </cell>
          <cell r="M37">
            <v>1.1000000000000001</v>
          </cell>
          <cell r="N37" t="str">
            <v>T4</v>
          </cell>
          <cell r="O37">
            <v>0</v>
          </cell>
          <cell r="P37" t="str">
            <v>T2</v>
          </cell>
          <cell r="S37" t="str">
            <v>T5</v>
          </cell>
          <cell r="T37" t="str">
            <v>T2</v>
          </cell>
          <cell r="U37">
            <v>816.2</v>
          </cell>
        </row>
        <row r="38">
          <cell r="D38" t="str">
            <v>LUCIO CAROLINO MARTINS</v>
          </cell>
          <cell r="E38" t="str">
            <v>V</v>
          </cell>
          <cell r="F38" t="str">
            <v>ECCH</v>
          </cell>
          <cell r="H38">
            <v>3.69</v>
          </cell>
          <cell r="I38">
            <v>810.9</v>
          </cell>
          <cell r="K38" t="str">
            <v>PEDREIRO</v>
          </cell>
          <cell r="L38" t="str">
            <v>PRAD A</v>
          </cell>
          <cell r="M38">
            <v>15</v>
          </cell>
          <cell r="N38" t="str">
            <v>T4</v>
          </cell>
          <cell r="O38" t="str">
            <v>T11</v>
          </cell>
          <cell r="P38" t="str">
            <v>T3</v>
          </cell>
          <cell r="S38" t="str">
            <v>T5</v>
          </cell>
          <cell r="T38" t="str">
            <v>T11</v>
          </cell>
          <cell r="U38">
            <v>816.2</v>
          </cell>
        </row>
        <row r="39">
          <cell r="D39" t="str">
            <v>PEDRO SEBASTIÃO CUSTODIO</v>
          </cell>
          <cell r="E39" t="str">
            <v>V</v>
          </cell>
          <cell r="F39" t="str">
            <v>ECCH</v>
          </cell>
          <cell r="H39">
            <v>3.19</v>
          </cell>
          <cell r="I39">
            <v>702.78</v>
          </cell>
          <cell r="K39" t="str">
            <v>PEDREIRO</v>
          </cell>
          <cell r="L39" t="str">
            <v>UHE LCBC</v>
          </cell>
          <cell r="M39">
            <v>7.08</v>
          </cell>
          <cell r="N39" t="str">
            <v>T2</v>
          </cell>
          <cell r="O39" t="str">
            <v>T8</v>
          </cell>
          <cell r="P39" t="str">
            <v>T3</v>
          </cell>
          <cell r="S39" t="str">
            <v>T1</v>
          </cell>
          <cell r="T39" t="str">
            <v>T8</v>
          </cell>
          <cell r="U39">
            <v>754.6</v>
          </cell>
        </row>
        <row r="40">
          <cell r="D40" t="str">
            <v>VALDIR NUNES PRADO</v>
          </cell>
          <cell r="E40" t="str">
            <v>IX</v>
          </cell>
          <cell r="F40" t="str">
            <v>ECCH</v>
          </cell>
          <cell r="H40">
            <v>5.16</v>
          </cell>
          <cell r="I40">
            <v>1135.26</v>
          </cell>
          <cell r="K40" t="str">
            <v>SOLDADOR</v>
          </cell>
          <cell r="L40" t="str">
            <v>ECCH.T</v>
          </cell>
          <cell r="M40">
            <v>10</v>
          </cell>
          <cell r="N40" t="str">
            <v>T3</v>
          </cell>
          <cell r="O40" t="str">
            <v>T10</v>
          </cell>
          <cell r="P40" t="str">
            <v>T3</v>
          </cell>
          <cell r="S40" t="str">
            <v>T11</v>
          </cell>
          <cell r="T40" t="str">
            <v>T10</v>
          </cell>
          <cell r="U40">
            <v>875.6</v>
          </cell>
        </row>
        <row r="41">
          <cell r="E41" t="str">
            <v>IV</v>
          </cell>
          <cell r="H41">
            <v>0</v>
          </cell>
          <cell r="M41">
            <v>4.0199999999999996</v>
          </cell>
          <cell r="N41" t="str">
            <v>T1</v>
          </cell>
          <cell r="O41" t="str">
            <v>T5</v>
          </cell>
          <cell r="P41" t="str">
            <v>T3</v>
          </cell>
          <cell r="S41" t="str">
            <v>T1</v>
          </cell>
          <cell r="T41" t="str">
            <v>T5</v>
          </cell>
        </row>
        <row r="42">
          <cell r="D42" t="str">
            <v>ALESSANDRO GALVÃO MAFRA</v>
          </cell>
          <cell r="E42" t="str">
            <v>IV</v>
          </cell>
          <cell r="F42" t="str">
            <v>ECCH</v>
          </cell>
          <cell r="H42">
            <v>3.69</v>
          </cell>
          <cell r="I42">
            <v>810.9</v>
          </cell>
          <cell r="K42" t="str">
            <v>ASSISTENTE DE MATERIAL</v>
          </cell>
          <cell r="L42" t="str">
            <v>ECCH.T</v>
          </cell>
          <cell r="M42">
            <v>8.09</v>
          </cell>
          <cell r="N42" t="str">
            <v>T2</v>
          </cell>
          <cell r="O42" t="str">
            <v>T9</v>
          </cell>
          <cell r="P42" t="str">
            <v>T3</v>
          </cell>
          <cell r="S42" t="str">
            <v>T5</v>
          </cell>
          <cell r="T42" t="str">
            <v>T9</v>
          </cell>
          <cell r="U42">
            <v>853.6</v>
          </cell>
        </row>
        <row r="43">
          <cell r="D43" t="str">
            <v>GLAUCO FELIPE DOS SANTOS</v>
          </cell>
          <cell r="E43" t="str">
            <v>IV</v>
          </cell>
          <cell r="F43" t="str">
            <v>ECCH</v>
          </cell>
          <cell r="H43">
            <v>3.32</v>
          </cell>
          <cell r="I43">
            <v>729.81</v>
          </cell>
          <cell r="K43" t="str">
            <v>AUXILIAR TÉCNICO</v>
          </cell>
          <cell r="L43" t="str">
            <v>SE ANGRA</v>
          </cell>
          <cell r="M43">
            <v>1.03</v>
          </cell>
          <cell r="N43" t="str">
            <v>T1</v>
          </cell>
          <cell r="O43">
            <v>0</v>
          </cell>
          <cell r="P43" t="str">
            <v>T2</v>
          </cell>
          <cell r="S43" t="str">
            <v>T3</v>
          </cell>
          <cell r="T43" t="str">
            <v>T2</v>
          </cell>
          <cell r="U43">
            <v>759</v>
          </cell>
        </row>
        <row r="44">
          <cell r="D44" t="str">
            <v>BENEDITO SOUZA DA SILVA</v>
          </cell>
          <cell r="E44" t="str">
            <v>IV</v>
          </cell>
          <cell r="F44" t="str">
            <v>ECCH</v>
          </cell>
          <cell r="H44">
            <v>3.69</v>
          </cell>
          <cell r="I44">
            <v>810.9</v>
          </cell>
          <cell r="K44" t="str">
            <v>AUXILIAR DE TOPOGRAFIA</v>
          </cell>
          <cell r="L44" t="str">
            <v>PRAD A</v>
          </cell>
          <cell r="M44">
            <v>7.06</v>
          </cell>
          <cell r="N44" t="str">
            <v>T2</v>
          </cell>
          <cell r="O44" t="str">
            <v>T8</v>
          </cell>
          <cell r="P44" t="str">
            <v>T3</v>
          </cell>
          <cell r="S44" t="str">
            <v>T5</v>
          </cell>
          <cell r="T44" t="str">
            <v>T8</v>
          </cell>
          <cell r="U44">
            <v>853.6</v>
          </cell>
        </row>
        <row r="45">
          <cell r="D45" t="str">
            <v>ANDRÉ RICARDO FONTES MORAES</v>
          </cell>
          <cell r="E45" t="str">
            <v>IV</v>
          </cell>
          <cell r="F45" t="str">
            <v>ECCH</v>
          </cell>
          <cell r="H45">
            <v>3.69</v>
          </cell>
          <cell r="I45">
            <v>810.9</v>
          </cell>
          <cell r="K45" t="str">
            <v>AUXILIAR TÉCNICO</v>
          </cell>
          <cell r="L45" t="str">
            <v>SE ANGRA</v>
          </cell>
          <cell r="M45">
            <v>5</v>
          </cell>
          <cell r="N45" t="str">
            <v>T2</v>
          </cell>
          <cell r="O45" t="str">
            <v>T5</v>
          </cell>
          <cell r="P45" t="str">
            <v>T3</v>
          </cell>
          <cell r="S45" t="str">
            <v>T5</v>
          </cell>
          <cell r="T45" t="str">
            <v>T5</v>
          </cell>
          <cell r="U45">
            <v>853.6</v>
          </cell>
        </row>
        <row r="46">
          <cell r="D46" t="str">
            <v>CARLOS ROBERTO XAVIER</v>
          </cell>
          <cell r="E46" t="str">
            <v>IV</v>
          </cell>
          <cell r="F46" t="str">
            <v>ECCH</v>
          </cell>
          <cell r="H46">
            <v>7.62</v>
          </cell>
          <cell r="I46">
            <v>1675.86</v>
          </cell>
          <cell r="K46" t="str">
            <v>AUXILIAR TÉCNICO</v>
          </cell>
          <cell r="L46" t="str">
            <v>ECCH.T</v>
          </cell>
          <cell r="M46">
            <v>22</v>
          </cell>
          <cell r="N46" t="str">
            <v>T6</v>
          </cell>
          <cell r="O46" t="str">
            <v>T11</v>
          </cell>
          <cell r="P46" t="str">
            <v>T3</v>
          </cell>
          <cell r="S46" t="str">
            <v>T11</v>
          </cell>
          <cell r="T46" t="str">
            <v>T11</v>
          </cell>
          <cell r="U46">
            <v>1676.4</v>
          </cell>
        </row>
        <row r="47">
          <cell r="D47" t="str">
            <v>FLAVIO LUIZ DO CARMO</v>
          </cell>
          <cell r="E47" t="str">
            <v>IV</v>
          </cell>
          <cell r="F47" t="str">
            <v>ECCH</v>
          </cell>
          <cell r="H47">
            <v>3.69</v>
          </cell>
          <cell r="I47">
            <v>810.9</v>
          </cell>
          <cell r="K47" t="str">
            <v>AUXILIAR TÉCNICO</v>
          </cell>
          <cell r="L47" t="str">
            <v>ECCH.T</v>
          </cell>
          <cell r="M47">
            <v>4.09</v>
          </cell>
          <cell r="N47" t="str">
            <v>T2</v>
          </cell>
          <cell r="O47" t="str">
            <v>T5</v>
          </cell>
          <cell r="P47" t="str">
            <v>T3</v>
          </cell>
          <cell r="S47" t="str">
            <v>T5</v>
          </cell>
          <cell r="T47" t="str">
            <v>T5</v>
          </cell>
          <cell r="U47">
            <v>853.6</v>
          </cell>
        </row>
        <row r="48">
          <cell r="D48" t="str">
            <v>JAYME JOSÉ CHAVES</v>
          </cell>
          <cell r="E48" t="str">
            <v>IV</v>
          </cell>
          <cell r="F48" t="str">
            <v>ECCH</v>
          </cell>
          <cell r="H48">
            <v>6.63</v>
          </cell>
          <cell r="I48">
            <v>1459.62</v>
          </cell>
          <cell r="K48" t="str">
            <v>AUXILIAR TÉCNICO</v>
          </cell>
          <cell r="L48" t="str">
            <v>ECCH.T</v>
          </cell>
          <cell r="M48">
            <v>28.02</v>
          </cell>
          <cell r="N48" t="str">
            <v>T5</v>
          </cell>
          <cell r="O48" t="str">
            <v>T11</v>
          </cell>
          <cell r="P48" t="str">
            <v>T3</v>
          </cell>
          <cell r="S48" t="str">
            <v>T10</v>
          </cell>
          <cell r="T48" t="str">
            <v>T11</v>
          </cell>
          <cell r="U48">
            <v>1595</v>
          </cell>
        </row>
        <row r="49">
          <cell r="D49" t="str">
            <v>LUIZ ROBERTO DA SILVA GOMES</v>
          </cell>
          <cell r="E49" t="str">
            <v>IV</v>
          </cell>
          <cell r="F49" t="str">
            <v>ECCH</v>
          </cell>
          <cell r="H49">
            <v>7.62</v>
          </cell>
          <cell r="I49">
            <v>1675.86</v>
          </cell>
          <cell r="K49" t="str">
            <v>AUXILIAR TÉCNICO</v>
          </cell>
          <cell r="L49" t="str">
            <v>SE ANGRA</v>
          </cell>
          <cell r="M49">
            <v>29.09</v>
          </cell>
          <cell r="N49" t="str">
            <v>T6</v>
          </cell>
          <cell r="O49" t="str">
            <v>T11</v>
          </cell>
          <cell r="P49" t="str">
            <v>T3</v>
          </cell>
          <cell r="S49" t="str">
            <v>T11</v>
          </cell>
          <cell r="T49" t="str">
            <v>T11</v>
          </cell>
          <cell r="U49">
            <v>1676.4</v>
          </cell>
        </row>
        <row r="50">
          <cell r="D50" t="str">
            <v>RUBENS AUGUSTO</v>
          </cell>
          <cell r="E50" t="str">
            <v>IV</v>
          </cell>
          <cell r="F50" t="str">
            <v>ECCH</v>
          </cell>
          <cell r="H50">
            <v>3.69</v>
          </cell>
          <cell r="I50">
            <v>810.9</v>
          </cell>
          <cell r="K50" t="str">
            <v>AUXILIAR TÉCNICO</v>
          </cell>
          <cell r="L50" t="str">
            <v>PRAD A</v>
          </cell>
          <cell r="M50">
            <v>17.11</v>
          </cell>
          <cell r="N50" t="str">
            <v>T2</v>
          </cell>
          <cell r="O50" t="str">
            <v>T11</v>
          </cell>
          <cell r="P50" t="str">
            <v>T3</v>
          </cell>
          <cell r="S50" t="str">
            <v>T5</v>
          </cell>
          <cell r="T50" t="str">
            <v>T11</v>
          </cell>
          <cell r="U50">
            <v>853.6</v>
          </cell>
        </row>
        <row r="51">
          <cell r="E51" t="str">
            <v>X</v>
          </cell>
          <cell r="H51">
            <v>0</v>
          </cell>
          <cell r="M51">
            <v>27.01</v>
          </cell>
          <cell r="N51" t="str">
            <v>T4</v>
          </cell>
          <cell r="O51" t="str">
            <v>T11</v>
          </cell>
          <cell r="P51" t="str">
            <v>T3</v>
          </cell>
          <cell r="S51" t="str">
            <v>T9</v>
          </cell>
          <cell r="T51" t="str">
            <v>T11</v>
          </cell>
        </row>
        <row r="52">
          <cell r="E52" t="str">
            <v>X</v>
          </cell>
          <cell r="H52">
            <v>0</v>
          </cell>
          <cell r="M52">
            <v>34</v>
          </cell>
          <cell r="N52" t="str">
            <v>T4</v>
          </cell>
          <cell r="O52" t="str">
            <v>T11</v>
          </cell>
          <cell r="P52" t="str">
            <v>T3</v>
          </cell>
          <cell r="S52" t="str">
            <v>T9</v>
          </cell>
          <cell r="T52" t="str">
            <v>T11</v>
          </cell>
        </row>
        <row r="53">
          <cell r="E53" t="str">
            <v>X</v>
          </cell>
          <cell r="H53">
            <v>0</v>
          </cell>
          <cell r="M53">
            <v>22.06</v>
          </cell>
          <cell r="N53" t="str">
            <v>T3</v>
          </cell>
          <cell r="O53" t="str">
            <v>T10</v>
          </cell>
          <cell r="P53" t="str">
            <v>T3</v>
          </cell>
          <cell r="S53" t="str">
            <v>T8</v>
          </cell>
          <cell r="T53" t="str">
            <v>T10</v>
          </cell>
        </row>
        <row r="54">
          <cell r="D54" t="str">
            <v>EVANDRO FRANCISCO GONÇALVES JR</v>
          </cell>
          <cell r="E54" t="str">
            <v>VII</v>
          </cell>
          <cell r="F54" t="str">
            <v>ECCH</v>
          </cell>
          <cell r="H54">
            <v>4.42</v>
          </cell>
          <cell r="I54">
            <v>973.08</v>
          </cell>
          <cell r="K54" t="str">
            <v>ELETRICISTA DE PNL</v>
          </cell>
          <cell r="L54" t="str">
            <v>ECCH.T</v>
          </cell>
          <cell r="M54">
            <v>11.03</v>
          </cell>
          <cell r="N54" t="str">
            <v>T3</v>
          </cell>
          <cell r="O54" t="str">
            <v>T11</v>
          </cell>
          <cell r="P54" t="str">
            <v>T6</v>
          </cell>
          <cell r="S54" t="str">
            <v>T5</v>
          </cell>
          <cell r="T54" t="str">
            <v>T11</v>
          </cell>
          <cell r="U54">
            <v>990</v>
          </cell>
        </row>
        <row r="55">
          <cell r="D55" t="str">
            <v>RICARDO DA SILVA BATISTA</v>
          </cell>
          <cell r="E55" t="str">
            <v>VII</v>
          </cell>
          <cell r="F55" t="str">
            <v>ECCH</v>
          </cell>
          <cell r="H55">
            <v>4.91</v>
          </cell>
          <cell r="I55">
            <v>1081.2</v>
          </cell>
          <cell r="K55" t="str">
            <v>ELETRICISTA DE PNL</v>
          </cell>
          <cell r="L55" t="str">
            <v>ECCH.T</v>
          </cell>
          <cell r="M55">
            <v>19.079999999999998</v>
          </cell>
          <cell r="N55" t="str">
            <v>T4</v>
          </cell>
          <cell r="O55" t="str">
            <v>T12</v>
          </cell>
          <cell r="P55" t="str">
            <v>T6</v>
          </cell>
          <cell r="S55" t="str">
            <v>T9</v>
          </cell>
          <cell r="T55" t="str">
            <v>T12</v>
          </cell>
          <cell r="U55">
            <v>1102.2</v>
          </cell>
        </row>
        <row r="56">
          <cell r="D56" t="str">
            <v>SILVIO APARECIDO SALVADOR</v>
          </cell>
          <cell r="E56" t="str">
            <v>VIII</v>
          </cell>
          <cell r="F56" t="str">
            <v>ECCH</v>
          </cell>
          <cell r="H56">
            <v>3.93</v>
          </cell>
          <cell r="I56">
            <v>864.96</v>
          </cell>
          <cell r="K56" t="str">
            <v>ELETRICISTA DE PNL</v>
          </cell>
          <cell r="L56" t="str">
            <v>ECCH.T</v>
          </cell>
          <cell r="M56">
            <v>5</v>
          </cell>
          <cell r="N56" t="str">
            <v>T2</v>
          </cell>
          <cell r="O56">
            <v>0</v>
          </cell>
          <cell r="P56" t="str">
            <v>T5</v>
          </cell>
          <cell r="S56" t="str">
            <v>T3</v>
          </cell>
          <cell r="T56" t="str">
            <v>T5</v>
          </cell>
          <cell r="U56">
            <v>871.2</v>
          </cell>
        </row>
        <row r="57">
          <cell r="E57" t="str">
            <v>IX</v>
          </cell>
          <cell r="H57">
            <v>0</v>
          </cell>
          <cell r="M57">
            <v>14.06</v>
          </cell>
          <cell r="N57" t="str">
            <v>T2</v>
          </cell>
          <cell r="O57" t="str">
            <v>T11</v>
          </cell>
          <cell r="P57" t="str">
            <v>T6</v>
          </cell>
          <cell r="S57" t="str">
            <v>T7</v>
          </cell>
          <cell r="T57" t="str">
            <v>T11</v>
          </cell>
        </row>
        <row r="58">
          <cell r="D58" t="str">
            <v>GERALDO CELIO MARCIANO</v>
          </cell>
          <cell r="E58" t="str">
            <v>IX</v>
          </cell>
          <cell r="F58" t="str">
            <v>ECCH</v>
          </cell>
          <cell r="H58">
            <v>5.16</v>
          </cell>
          <cell r="I58">
            <v>1135.26</v>
          </cell>
          <cell r="K58" t="str">
            <v>MONTADOR ELETROMECÂNICO</v>
          </cell>
          <cell r="L58" t="str">
            <v>UHE LCBC</v>
          </cell>
          <cell r="M58">
            <v>26.08</v>
          </cell>
          <cell r="N58" t="str">
            <v>T3</v>
          </cell>
          <cell r="O58" t="str">
            <v>T14</v>
          </cell>
          <cell r="P58" t="str">
            <v>T6</v>
          </cell>
          <cell r="S58" t="str">
            <v>T10</v>
          </cell>
          <cell r="T58" t="str">
            <v>T14</v>
          </cell>
          <cell r="U58">
            <v>1146.2</v>
          </cell>
        </row>
        <row r="59">
          <cell r="D59" t="str">
            <v>JURANDIR FERREIRA DA SILVA</v>
          </cell>
          <cell r="E59" t="str">
            <v>IX</v>
          </cell>
          <cell r="F59" t="str">
            <v>ECCH</v>
          </cell>
          <cell r="H59">
            <v>5.16</v>
          </cell>
          <cell r="I59">
            <v>1135.26</v>
          </cell>
          <cell r="K59" t="str">
            <v>MONTADOR ELETROMECÂNICO</v>
          </cell>
          <cell r="L59" t="str">
            <v>ECCH.T</v>
          </cell>
          <cell r="M59">
            <v>20.100000000000001</v>
          </cell>
          <cell r="N59" t="str">
            <v>T3</v>
          </cell>
          <cell r="O59" t="str">
            <v>T13</v>
          </cell>
          <cell r="P59" t="str">
            <v>T6</v>
          </cell>
          <cell r="S59" t="str">
            <v>T10</v>
          </cell>
          <cell r="T59" t="str">
            <v>T13</v>
          </cell>
          <cell r="U59">
            <v>1146.2</v>
          </cell>
        </row>
        <row r="60">
          <cell r="D60" t="str">
            <v>ERODI RODRIGUES BUENO</v>
          </cell>
          <cell r="E60" t="str">
            <v>IX</v>
          </cell>
          <cell r="F60" t="str">
            <v>ECCH</v>
          </cell>
          <cell r="H60">
            <v>5.16</v>
          </cell>
          <cell r="I60">
            <v>1135.26</v>
          </cell>
          <cell r="K60" t="str">
            <v>MONTADOR DE ESTRUTURAS METÁLICAS</v>
          </cell>
          <cell r="L60" t="str">
            <v>SE ANGRA</v>
          </cell>
          <cell r="M60">
            <v>19.11</v>
          </cell>
          <cell r="N60" t="str">
            <v>T3</v>
          </cell>
          <cell r="O60" t="str">
            <v>T12</v>
          </cell>
          <cell r="P60" t="str">
            <v>T6</v>
          </cell>
          <cell r="S60" t="str">
            <v>T10</v>
          </cell>
          <cell r="T60" t="str">
            <v>T12</v>
          </cell>
          <cell r="U60">
            <v>1146.2</v>
          </cell>
        </row>
        <row r="61">
          <cell r="D61" t="str">
            <v>GUILHERME DE JESUS PASSOS</v>
          </cell>
          <cell r="E61" t="str">
            <v>IX</v>
          </cell>
          <cell r="F61" t="str">
            <v>ECCH</v>
          </cell>
          <cell r="H61">
            <v>5.16</v>
          </cell>
          <cell r="I61">
            <v>1135.26</v>
          </cell>
          <cell r="K61" t="str">
            <v>MONTADOR DE ESTRUTURAS METÁLICAS</v>
          </cell>
          <cell r="L61" t="str">
            <v>SE MARIMBONDO</v>
          </cell>
          <cell r="M61">
            <v>14</v>
          </cell>
          <cell r="N61" t="str">
            <v>T3</v>
          </cell>
          <cell r="O61" t="str">
            <v>T11</v>
          </cell>
          <cell r="P61" t="str">
            <v>T6</v>
          </cell>
          <cell r="S61" t="str">
            <v>T10</v>
          </cell>
          <cell r="T61" t="str">
            <v>T11</v>
          </cell>
          <cell r="U61">
            <v>1146.2</v>
          </cell>
        </row>
        <row r="62">
          <cell r="D62" t="str">
            <v>JOÃO RIBEIRO BATISTA</v>
          </cell>
          <cell r="E62" t="str">
            <v>IX</v>
          </cell>
          <cell r="F62" t="str">
            <v>ECCH</v>
          </cell>
          <cell r="H62">
            <v>5.16</v>
          </cell>
          <cell r="I62">
            <v>1135.26</v>
          </cell>
          <cell r="K62" t="str">
            <v>MONTADOR DE ESTRUTURAS METÁLICAS</v>
          </cell>
          <cell r="L62" t="str">
            <v>SE MARIMBONDO</v>
          </cell>
          <cell r="M62">
            <v>26.08</v>
          </cell>
          <cell r="N62" t="str">
            <v>T3</v>
          </cell>
          <cell r="O62" t="str">
            <v>T14</v>
          </cell>
          <cell r="P62" t="str">
            <v>T6</v>
          </cell>
          <cell r="S62" t="str">
            <v>T10</v>
          </cell>
          <cell r="T62" t="str">
            <v>T14</v>
          </cell>
          <cell r="U62">
            <v>1146.2</v>
          </cell>
        </row>
        <row r="63">
          <cell r="D63" t="str">
            <v>PAULO PINTO DE MORAES FILHO</v>
          </cell>
          <cell r="E63" t="str">
            <v>IX</v>
          </cell>
          <cell r="F63" t="str">
            <v>ECCH</v>
          </cell>
          <cell r="H63">
            <v>5.16</v>
          </cell>
          <cell r="I63">
            <v>1135.26</v>
          </cell>
          <cell r="K63" t="str">
            <v>MONTADOR DE ESTRUTURAS METÁLICAS</v>
          </cell>
          <cell r="L63" t="str">
            <v>SE MARIMBONDO</v>
          </cell>
          <cell r="M63">
            <v>17.11</v>
          </cell>
          <cell r="N63" t="str">
            <v>T3</v>
          </cell>
          <cell r="O63" t="str">
            <v>T12</v>
          </cell>
          <cell r="P63" t="str">
            <v>T6</v>
          </cell>
          <cell r="S63" t="str">
            <v>T10</v>
          </cell>
          <cell r="T63" t="str">
            <v>T12</v>
          </cell>
          <cell r="U63">
            <v>1146.2</v>
          </cell>
        </row>
        <row r="64">
          <cell r="D64" t="str">
            <v>BENEDITO FERNANDO MAFRA</v>
          </cell>
          <cell r="E64" t="str">
            <v>IX</v>
          </cell>
          <cell r="F64" t="str">
            <v>ECCH</v>
          </cell>
          <cell r="H64">
            <v>4.67</v>
          </cell>
          <cell r="I64">
            <v>1027.1400000000001</v>
          </cell>
          <cell r="K64" t="str">
            <v>MONTADOR ELETROMECÂNICO</v>
          </cell>
          <cell r="L64" t="str">
            <v>UHE LCBC</v>
          </cell>
          <cell r="M64">
            <v>17.07</v>
          </cell>
          <cell r="N64" t="str">
            <v>T2</v>
          </cell>
          <cell r="O64" t="str">
            <v>T12</v>
          </cell>
          <cell r="P64" t="str">
            <v>T6</v>
          </cell>
          <cell r="S64" t="str">
            <v>T7</v>
          </cell>
          <cell r="T64" t="str">
            <v>T12</v>
          </cell>
          <cell r="U64">
            <v>1038.4000000000001</v>
          </cell>
        </row>
        <row r="65">
          <cell r="D65" t="str">
            <v>JOSE AIRES DE OLIVEIRA</v>
          </cell>
          <cell r="E65" t="str">
            <v>IX</v>
          </cell>
          <cell r="F65" t="str">
            <v>ECCH</v>
          </cell>
          <cell r="H65">
            <v>5.16</v>
          </cell>
          <cell r="I65">
            <v>1135.26</v>
          </cell>
          <cell r="K65" t="str">
            <v>MONTADOR ELETROMECÂNICO</v>
          </cell>
          <cell r="L65" t="str">
            <v>UHE LCBC</v>
          </cell>
          <cell r="M65">
            <v>32.01</v>
          </cell>
          <cell r="N65" t="str">
            <v>T3</v>
          </cell>
          <cell r="O65" t="str">
            <v>T14</v>
          </cell>
          <cell r="P65" t="str">
            <v>T6</v>
          </cell>
          <cell r="S65" t="str">
            <v>T10</v>
          </cell>
          <cell r="T65" t="str">
            <v>T14</v>
          </cell>
          <cell r="U65">
            <v>1146.2</v>
          </cell>
        </row>
        <row r="66">
          <cell r="D66" t="str">
            <v>JOSE CARLOS DE PAULA</v>
          </cell>
          <cell r="E66" t="str">
            <v>IX</v>
          </cell>
          <cell r="F66" t="str">
            <v>ECCH</v>
          </cell>
          <cell r="H66">
            <v>5.16</v>
          </cell>
          <cell r="I66">
            <v>1135.26</v>
          </cell>
          <cell r="K66" t="str">
            <v>MONTADOR ELETROMECÂNICO</v>
          </cell>
          <cell r="L66" t="str">
            <v>SE ANGRA</v>
          </cell>
          <cell r="M66">
            <v>19.03</v>
          </cell>
          <cell r="N66" t="str">
            <v>T3</v>
          </cell>
          <cell r="O66" t="str">
            <v>T12</v>
          </cell>
          <cell r="P66" t="str">
            <v>T6</v>
          </cell>
          <cell r="S66" t="str">
            <v>T10</v>
          </cell>
          <cell r="T66" t="str">
            <v>T12</v>
          </cell>
          <cell r="U66">
            <v>1146.2</v>
          </cell>
        </row>
        <row r="67">
          <cell r="E67" t="str">
            <v>VIII</v>
          </cell>
          <cell r="H67">
            <v>0</v>
          </cell>
          <cell r="M67">
            <v>12.03</v>
          </cell>
          <cell r="N67" t="str">
            <v>T1</v>
          </cell>
          <cell r="O67">
            <v>0</v>
          </cell>
          <cell r="P67" t="str">
            <v>T13</v>
          </cell>
          <cell r="Q67" t="str">
            <v>T10</v>
          </cell>
          <cell r="R67" t="str">
            <v>T2</v>
          </cell>
          <cell r="S67" t="str">
            <v>T1</v>
          </cell>
          <cell r="T67" t="str">
            <v>T13</v>
          </cell>
        </row>
        <row r="68">
          <cell r="E68" t="str">
            <v>VIII</v>
          </cell>
          <cell r="H68">
            <v>0</v>
          </cell>
          <cell r="M68">
            <v>14.01</v>
          </cell>
          <cell r="N68" t="str">
            <v>T1</v>
          </cell>
          <cell r="O68">
            <v>0</v>
          </cell>
          <cell r="P68" t="str">
            <v>T15</v>
          </cell>
          <cell r="Q68" t="str">
            <v>T10</v>
          </cell>
          <cell r="R68" t="str">
            <v>T2</v>
          </cell>
          <cell r="S68" t="str">
            <v>T1</v>
          </cell>
          <cell r="T68" t="str">
            <v>T15</v>
          </cell>
        </row>
        <row r="69">
          <cell r="D69" t="str">
            <v>DIMAS MOISES DA SILVA MOTTA</v>
          </cell>
          <cell r="E69" t="str">
            <v>VIII</v>
          </cell>
          <cell r="F69" t="str">
            <v>ECCH</v>
          </cell>
          <cell r="H69">
            <v>3.69</v>
          </cell>
          <cell r="I69">
            <v>810.9</v>
          </cell>
          <cell r="K69" t="str">
            <v>ENCARREGADO GERAL</v>
          </cell>
          <cell r="L69" t="str">
            <v>ECCH.T</v>
          </cell>
          <cell r="M69">
            <v>3.07</v>
          </cell>
          <cell r="N69" t="str">
            <v>T1</v>
          </cell>
          <cell r="O69">
            <v>0</v>
          </cell>
          <cell r="P69">
            <v>0</v>
          </cell>
          <cell r="Q69" t="str">
            <v>T4</v>
          </cell>
          <cell r="R69" t="str">
            <v>T2</v>
          </cell>
          <cell r="S69" t="str">
            <v>T1</v>
          </cell>
          <cell r="T69" t="str">
            <v>T4</v>
          </cell>
          <cell r="U69">
            <v>1038.4000000000001</v>
          </cell>
        </row>
        <row r="70">
          <cell r="E70" t="str">
            <v>4</v>
          </cell>
          <cell r="H70">
            <v>0</v>
          </cell>
          <cell r="M70">
            <v>15.04</v>
          </cell>
          <cell r="N70" t="str">
            <v>T5</v>
          </cell>
          <cell r="O70">
            <v>0</v>
          </cell>
          <cell r="P70" t="str">
            <v>T16</v>
          </cell>
          <cell r="Q70" t="str">
            <v>T10</v>
          </cell>
          <cell r="R70" t="str">
            <v>T2</v>
          </cell>
          <cell r="S70" t="str">
            <v>T10</v>
          </cell>
          <cell r="T70" t="str">
            <v>T16</v>
          </cell>
        </row>
        <row r="71">
          <cell r="E71" t="str">
            <v>II</v>
          </cell>
          <cell r="H71">
            <v>0</v>
          </cell>
          <cell r="M71">
            <v>39.020000000000003</v>
          </cell>
          <cell r="N71" t="str">
            <v>T6</v>
          </cell>
          <cell r="O71" t="str">
            <v>T24</v>
          </cell>
          <cell r="P71" t="str">
            <v>T16</v>
          </cell>
          <cell r="Q71" t="str">
            <v>T10</v>
          </cell>
          <cell r="R71" t="str">
            <v>T2</v>
          </cell>
          <cell r="S71" t="str">
            <v>T22</v>
          </cell>
          <cell r="T71" t="str">
            <v>T24</v>
          </cell>
        </row>
        <row r="72">
          <cell r="E72" t="str">
            <v>II</v>
          </cell>
          <cell r="H72">
            <v>0</v>
          </cell>
          <cell r="M72">
            <v>16.11</v>
          </cell>
          <cell r="N72" t="str">
            <v>T4</v>
          </cell>
          <cell r="O72" t="str">
            <v>T17</v>
          </cell>
          <cell r="P72" t="str">
            <v>T16</v>
          </cell>
          <cell r="Q72" t="str">
            <v>T10</v>
          </cell>
          <cell r="R72" t="str">
            <v>T2</v>
          </cell>
          <cell r="S72" t="str">
            <v>T13</v>
          </cell>
          <cell r="T72" t="str">
            <v>T17</v>
          </cell>
        </row>
        <row r="73">
          <cell r="E73" t="str">
            <v>II</v>
          </cell>
          <cell r="H73">
            <v>0</v>
          </cell>
          <cell r="M73">
            <v>28.02</v>
          </cell>
          <cell r="N73" t="str">
            <v>T4</v>
          </cell>
          <cell r="O73" t="str">
            <v>T23</v>
          </cell>
          <cell r="P73" t="str">
            <v>T16</v>
          </cell>
          <cell r="Q73" t="str">
            <v>T10</v>
          </cell>
          <cell r="R73" t="str">
            <v>T2</v>
          </cell>
          <cell r="S73" t="str">
            <v>T13</v>
          </cell>
          <cell r="T73" t="str">
            <v>T23</v>
          </cell>
        </row>
        <row r="74">
          <cell r="E74" t="str">
            <v>II</v>
          </cell>
          <cell r="H74">
            <v>0</v>
          </cell>
          <cell r="M74">
            <v>13.06</v>
          </cell>
          <cell r="N74" t="str">
            <v>T4</v>
          </cell>
          <cell r="O74">
            <v>0</v>
          </cell>
          <cell r="P74" t="str">
            <v>T14</v>
          </cell>
          <cell r="Q74" t="str">
            <v>T10</v>
          </cell>
          <cell r="R74" t="str">
            <v>T2</v>
          </cell>
          <cell r="S74" t="str">
            <v>T13</v>
          </cell>
          <cell r="T74" t="str">
            <v>T14</v>
          </cell>
        </row>
        <row r="75">
          <cell r="D75" t="str">
            <v>HELISSON DE OLIVEIRA MARINHO</v>
          </cell>
          <cell r="E75" t="str">
            <v>II</v>
          </cell>
          <cell r="F75" t="str">
            <v>ECCH</v>
          </cell>
          <cell r="H75">
            <v>5.9</v>
          </cell>
          <cell r="I75">
            <v>1297.44</v>
          </cell>
          <cell r="K75" t="str">
            <v>ASSISTENTE DE MATERIAL</v>
          </cell>
          <cell r="L75" t="str">
            <v>ECCH.T</v>
          </cell>
          <cell r="M75">
            <v>8.1</v>
          </cell>
          <cell r="N75" t="str">
            <v>T2</v>
          </cell>
          <cell r="O75">
            <v>0</v>
          </cell>
          <cell r="P75">
            <v>0</v>
          </cell>
          <cell r="Q75" t="str">
            <v>T9</v>
          </cell>
          <cell r="R75" t="str">
            <v>T2</v>
          </cell>
          <cell r="S75" t="str">
            <v>T3</v>
          </cell>
          <cell r="T75" t="str">
            <v>T9</v>
          </cell>
          <cell r="U75">
            <v>1331</v>
          </cell>
        </row>
        <row r="76">
          <cell r="D76" t="str">
            <v>LUIZ CORREIA LEITE</v>
          </cell>
          <cell r="E76" t="str">
            <v>II</v>
          </cell>
          <cell r="F76" t="str">
            <v>ECCH</v>
          </cell>
          <cell r="H76">
            <v>3.98</v>
          </cell>
          <cell r="I76">
            <v>875.77199999999993</v>
          </cell>
          <cell r="K76" t="str">
            <v>ASSISTENTE DE MATERIAL</v>
          </cell>
          <cell r="L76" t="str">
            <v>ECCH.T</v>
          </cell>
          <cell r="M76">
            <v>30.03</v>
          </cell>
          <cell r="N76" t="str">
            <v>T1</v>
          </cell>
          <cell r="O76" t="str">
            <v>T24</v>
          </cell>
          <cell r="P76" t="str">
            <v>T16</v>
          </cell>
          <cell r="Q76" t="str">
            <v>T10</v>
          </cell>
          <cell r="R76" t="str">
            <v>T2</v>
          </cell>
          <cell r="S76" t="str">
            <v>T1</v>
          </cell>
          <cell r="T76" t="str">
            <v>T24</v>
          </cell>
          <cell r="U76">
            <v>950.4</v>
          </cell>
        </row>
        <row r="77">
          <cell r="D77" t="str">
            <v>AYSLAN MAFRA AZEVEDO</v>
          </cell>
          <cell r="E77" t="str">
            <v>III</v>
          </cell>
          <cell r="F77" t="str">
            <v>ECCH</v>
          </cell>
          <cell r="H77">
            <v>5.26</v>
          </cell>
          <cell r="I77">
            <v>1156.884</v>
          </cell>
          <cell r="K77" t="str">
            <v>ASSISTENTE DE TECNICO</v>
          </cell>
          <cell r="L77" t="str">
            <v>PRAD A</v>
          </cell>
          <cell r="M77">
            <v>5.0199999999999996</v>
          </cell>
          <cell r="N77" t="str">
            <v>T1</v>
          </cell>
          <cell r="O77">
            <v>0</v>
          </cell>
          <cell r="P77">
            <v>0</v>
          </cell>
          <cell r="Q77" t="str">
            <v>T6</v>
          </cell>
          <cell r="R77" t="str">
            <v>T2</v>
          </cell>
          <cell r="S77" t="str">
            <v>T1</v>
          </cell>
          <cell r="T77" t="str">
            <v>T6</v>
          </cell>
          <cell r="U77">
            <v>1254</v>
          </cell>
        </row>
        <row r="78">
          <cell r="D78" t="str">
            <v>JESSE FELIZARDO DA SILVA RIBEIRO</v>
          </cell>
          <cell r="E78" t="str">
            <v>III</v>
          </cell>
          <cell r="F78" t="str">
            <v>ECCH</v>
          </cell>
          <cell r="H78">
            <v>5.26</v>
          </cell>
          <cell r="I78">
            <v>1156.884</v>
          </cell>
          <cell r="K78" t="str">
            <v>ASSISTENTE DE TECNICO</v>
          </cell>
          <cell r="L78" t="str">
            <v>LT O. PRETO</v>
          </cell>
          <cell r="M78">
            <v>5.03</v>
          </cell>
          <cell r="N78" t="str">
            <v>T1</v>
          </cell>
          <cell r="O78">
            <v>0</v>
          </cell>
          <cell r="P78">
            <v>0</v>
          </cell>
          <cell r="Q78" t="str">
            <v>T6</v>
          </cell>
          <cell r="R78" t="str">
            <v>T2</v>
          </cell>
          <cell r="S78" t="str">
            <v>T1</v>
          </cell>
          <cell r="T78" t="str">
            <v>T6</v>
          </cell>
          <cell r="U78">
            <v>1254</v>
          </cell>
        </row>
        <row r="79">
          <cell r="D79" t="str">
            <v>TIAGO DA SILVA ARAUJO</v>
          </cell>
          <cell r="E79" t="str">
            <v>III</v>
          </cell>
          <cell r="F79" t="str">
            <v>ECCH</v>
          </cell>
          <cell r="H79">
            <v>5.26</v>
          </cell>
          <cell r="I79">
            <v>1156.884</v>
          </cell>
          <cell r="K79" t="str">
            <v>ASSISTENTE DE TECNICO</v>
          </cell>
          <cell r="L79" t="str">
            <v>LT O. PRETO</v>
          </cell>
          <cell r="M79">
            <v>5.0199999999999996</v>
          </cell>
          <cell r="N79" t="str">
            <v>T1</v>
          </cell>
          <cell r="O79">
            <v>0</v>
          </cell>
          <cell r="P79">
            <v>0</v>
          </cell>
          <cell r="Q79" t="str">
            <v>T6</v>
          </cell>
          <cell r="R79" t="str">
            <v>T2</v>
          </cell>
          <cell r="S79" t="str">
            <v>T1</v>
          </cell>
          <cell r="T79" t="str">
            <v>T6</v>
          </cell>
          <cell r="U79">
            <v>1254</v>
          </cell>
        </row>
        <row r="80">
          <cell r="D80" t="str">
            <v>ANTONIO PINTO</v>
          </cell>
          <cell r="E80" t="str">
            <v>III</v>
          </cell>
          <cell r="F80" t="str">
            <v>ECCH</v>
          </cell>
          <cell r="H80">
            <v>7.86</v>
          </cell>
          <cell r="I80">
            <v>1729.92</v>
          </cell>
          <cell r="K80" t="str">
            <v>TÉCNICO ESPECIALIZADO</v>
          </cell>
          <cell r="L80" t="str">
            <v>ECCH.T</v>
          </cell>
          <cell r="M80">
            <v>29.02</v>
          </cell>
          <cell r="N80" t="str">
            <v>T3</v>
          </cell>
          <cell r="O80" t="str">
            <v>T23</v>
          </cell>
          <cell r="P80" t="str">
            <v>T16</v>
          </cell>
          <cell r="Q80" t="str">
            <v>T10</v>
          </cell>
          <cell r="R80" t="str">
            <v>T2</v>
          </cell>
          <cell r="S80" t="str">
            <v>T7</v>
          </cell>
          <cell r="T80" t="str">
            <v>T23</v>
          </cell>
          <cell r="U80">
            <v>1742.4</v>
          </cell>
        </row>
        <row r="81">
          <cell r="D81" t="str">
            <v>INACIO RABELO DOS REIS</v>
          </cell>
          <cell r="E81" t="str">
            <v>III</v>
          </cell>
          <cell r="F81" t="str">
            <v>ECCH</v>
          </cell>
          <cell r="H81">
            <v>11.79</v>
          </cell>
          <cell r="I81">
            <v>2594.88</v>
          </cell>
          <cell r="K81" t="str">
            <v>TÉCNICO ESPECIALIZADO</v>
          </cell>
          <cell r="L81" t="str">
            <v>ECCH.T</v>
          </cell>
          <cell r="M81">
            <v>23.09</v>
          </cell>
          <cell r="N81" t="str">
            <v>T5</v>
          </cell>
          <cell r="O81" t="str">
            <v>T20</v>
          </cell>
          <cell r="P81" t="str">
            <v>T16</v>
          </cell>
          <cell r="Q81" t="str">
            <v>T10</v>
          </cell>
          <cell r="R81" t="str">
            <v>T2</v>
          </cell>
          <cell r="S81" t="str">
            <v>T14</v>
          </cell>
          <cell r="T81" t="str">
            <v>T20</v>
          </cell>
          <cell r="U81">
            <v>2615.8000000000002</v>
          </cell>
        </row>
        <row r="82">
          <cell r="D82" t="str">
            <v>ANDRE LUIS JOANNI MAFRA</v>
          </cell>
          <cell r="E82" t="str">
            <v>III</v>
          </cell>
          <cell r="F82" t="str">
            <v>ECCH</v>
          </cell>
          <cell r="H82">
            <v>5.26</v>
          </cell>
          <cell r="I82">
            <v>1156.884</v>
          </cell>
          <cell r="K82" t="str">
            <v>TÉCNICO DE NÍVEL MÉDIO</v>
          </cell>
          <cell r="L82" t="str">
            <v>ECCH.T</v>
          </cell>
          <cell r="M82">
            <v>4.07</v>
          </cell>
          <cell r="N82" t="str">
            <v>T1</v>
          </cell>
          <cell r="O82">
            <v>0</v>
          </cell>
          <cell r="P82">
            <v>0</v>
          </cell>
          <cell r="Q82" t="str">
            <v>T5</v>
          </cell>
          <cell r="R82" t="str">
            <v>T2</v>
          </cell>
          <cell r="S82" t="str">
            <v>T1</v>
          </cell>
          <cell r="T82" t="str">
            <v>T5</v>
          </cell>
          <cell r="U82">
            <v>1254</v>
          </cell>
        </row>
        <row r="83">
          <cell r="D83" t="str">
            <v>BERNARDINO PEREIRA COSTA</v>
          </cell>
          <cell r="E83" t="str">
            <v>III</v>
          </cell>
          <cell r="F83" t="str">
            <v>ECCH</v>
          </cell>
          <cell r="H83">
            <v>5.9</v>
          </cell>
          <cell r="I83">
            <v>1297.44</v>
          </cell>
          <cell r="K83" t="str">
            <v>TÉCNICO DE NÍVEL MÉDIO</v>
          </cell>
          <cell r="L83" t="str">
            <v>LT O. PRETO</v>
          </cell>
          <cell r="M83">
            <v>5.07</v>
          </cell>
          <cell r="N83" t="str">
            <v>T2</v>
          </cell>
          <cell r="O83">
            <v>0</v>
          </cell>
          <cell r="P83">
            <v>0</v>
          </cell>
          <cell r="Q83" t="str">
            <v>T6</v>
          </cell>
          <cell r="R83" t="str">
            <v>T2</v>
          </cell>
          <cell r="S83" t="str">
            <v>T3</v>
          </cell>
          <cell r="T83" t="str">
            <v>T6</v>
          </cell>
          <cell r="U83">
            <v>1304.5999999999999</v>
          </cell>
        </row>
        <row r="84">
          <cell r="D84" t="str">
            <v>DANIEL ARECO DE OLIVEIRA</v>
          </cell>
          <cell r="E84" t="str">
            <v>3</v>
          </cell>
          <cell r="F84" t="str">
            <v>ECCH</v>
          </cell>
          <cell r="H84">
            <v>9.93</v>
          </cell>
          <cell r="I84">
            <v>2184.0239999999999</v>
          </cell>
          <cell r="K84" t="str">
            <v>TÉCNICO DE NÍVEL MÉDIO</v>
          </cell>
          <cell r="L84" t="str">
            <v>ECCH.T</v>
          </cell>
          <cell r="M84">
            <v>7.04</v>
          </cell>
          <cell r="N84">
            <v>4</v>
          </cell>
          <cell r="O84">
            <v>0</v>
          </cell>
          <cell r="P84">
            <v>0</v>
          </cell>
          <cell r="Q84" t="str">
            <v>T8</v>
          </cell>
          <cell r="R84" t="str">
            <v>T2</v>
          </cell>
          <cell r="S84" t="str">
            <v>T10</v>
          </cell>
          <cell r="T84" t="str">
            <v>T8</v>
          </cell>
          <cell r="U84">
            <v>2193.4</v>
          </cell>
        </row>
        <row r="85">
          <cell r="D85" t="str">
            <v>FABRICIO EDUARDO CHITARRA</v>
          </cell>
          <cell r="E85" t="str">
            <v>III</v>
          </cell>
          <cell r="F85" t="str">
            <v>ECCH</v>
          </cell>
          <cell r="H85">
            <v>7.86</v>
          </cell>
          <cell r="I85">
            <v>1729.92</v>
          </cell>
          <cell r="K85" t="str">
            <v>TÉCNICO DE NÍVEL MÉDIO</v>
          </cell>
          <cell r="L85" t="str">
            <v>SE ITUTINGA</v>
          </cell>
          <cell r="M85">
            <v>10</v>
          </cell>
          <cell r="N85" t="str">
            <v>T3</v>
          </cell>
          <cell r="O85">
            <v>0</v>
          </cell>
          <cell r="P85">
            <v>0</v>
          </cell>
          <cell r="Q85" t="str">
            <v>T10</v>
          </cell>
          <cell r="R85" t="str">
            <v>T2</v>
          </cell>
          <cell r="S85" t="str">
            <v>T7</v>
          </cell>
          <cell r="T85" t="str">
            <v>T10</v>
          </cell>
          <cell r="U85">
            <v>1742.4</v>
          </cell>
        </row>
        <row r="86">
          <cell r="D86" t="str">
            <v>GILBERTO  DIAS DA SILVA</v>
          </cell>
          <cell r="E86" t="str">
            <v>III</v>
          </cell>
          <cell r="F86" t="str">
            <v>ECCH</v>
          </cell>
          <cell r="H86">
            <v>5.9</v>
          </cell>
          <cell r="I86">
            <v>1297.44</v>
          </cell>
          <cell r="K86" t="str">
            <v>TÉCNICO DE NÍVEL MÉDIO</v>
          </cell>
          <cell r="L86" t="str">
            <v>ECCH.T</v>
          </cell>
          <cell r="M86">
            <v>5.01</v>
          </cell>
          <cell r="N86" t="str">
            <v>T2</v>
          </cell>
          <cell r="O86">
            <v>0</v>
          </cell>
          <cell r="P86">
            <v>0</v>
          </cell>
          <cell r="Q86" t="str">
            <v>T6</v>
          </cell>
          <cell r="R86" t="str">
            <v>T2</v>
          </cell>
          <cell r="S86" t="str">
            <v>T3</v>
          </cell>
          <cell r="T86" t="str">
            <v>T6</v>
          </cell>
          <cell r="U86">
            <v>1304.5999999999999</v>
          </cell>
        </row>
        <row r="87">
          <cell r="D87" t="str">
            <v>VALDAIR ROGERIO DE OLIVEIRA</v>
          </cell>
          <cell r="E87" t="str">
            <v>III</v>
          </cell>
          <cell r="F87" t="str">
            <v>ECCH</v>
          </cell>
          <cell r="H87">
            <v>5.26</v>
          </cell>
          <cell r="I87">
            <v>1156.884</v>
          </cell>
          <cell r="K87" t="str">
            <v>TÉCNICO DE NÍVEL MÉDIO</v>
          </cell>
          <cell r="L87" t="str">
            <v>ECCH.T</v>
          </cell>
          <cell r="M87">
            <v>10.1</v>
          </cell>
          <cell r="N87" t="str">
            <v>T1</v>
          </cell>
          <cell r="O87">
            <v>0</v>
          </cell>
          <cell r="P87" t="str">
            <v>T11</v>
          </cell>
          <cell r="Q87" t="str">
            <v>T10</v>
          </cell>
          <cell r="R87" t="str">
            <v>T2</v>
          </cell>
          <cell r="S87" t="str">
            <v>T1</v>
          </cell>
          <cell r="T87" t="str">
            <v>T11</v>
          </cell>
          <cell r="U87">
            <v>1254</v>
          </cell>
        </row>
        <row r="88">
          <cell r="D88" t="str">
            <v>ROMEU OLIVEIRA</v>
          </cell>
          <cell r="E88" t="str">
            <v>III</v>
          </cell>
          <cell r="F88" t="str">
            <v>ECCH</v>
          </cell>
          <cell r="H88">
            <v>11.79</v>
          </cell>
          <cell r="I88">
            <v>2594.88</v>
          </cell>
          <cell r="K88" t="str">
            <v>TOPOGRAFO</v>
          </cell>
          <cell r="L88" t="str">
            <v>SE ANGRA</v>
          </cell>
          <cell r="M88">
            <v>8.02</v>
          </cell>
          <cell r="N88" t="str">
            <v>T5</v>
          </cell>
          <cell r="O88">
            <v>0</v>
          </cell>
          <cell r="P88">
            <v>0</v>
          </cell>
          <cell r="Q88" t="str">
            <v>T9</v>
          </cell>
          <cell r="R88" t="str">
            <v>T2</v>
          </cell>
          <cell r="S88" t="str">
            <v>T14</v>
          </cell>
          <cell r="T88" t="str">
            <v>T9</v>
          </cell>
          <cell r="U88">
            <v>2615.8000000000002</v>
          </cell>
        </row>
        <row r="89">
          <cell r="D89" t="str">
            <v>LUIZ GONZAGA RENNO WERDINE</v>
          </cell>
          <cell r="E89" t="str">
            <v>XIII</v>
          </cell>
          <cell r="F89" t="str">
            <v>ECCH</v>
          </cell>
          <cell r="H89">
            <v>12.58</v>
          </cell>
          <cell r="I89">
            <v>2767.8719999999998</v>
          </cell>
          <cell r="K89" t="str">
            <v>ENGENHEIRO</v>
          </cell>
          <cell r="L89" t="str">
            <v>SE ITUTINGA</v>
          </cell>
          <cell r="M89">
            <v>4</v>
          </cell>
          <cell r="N89" t="str">
            <v>T2</v>
          </cell>
          <cell r="O89">
            <v>0</v>
          </cell>
          <cell r="P89">
            <v>0</v>
          </cell>
          <cell r="Q89">
            <v>0</v>
          </cell>
          <cell r="R89" t="str">
            <v>T4</v>
          </cell>
          <cell r="S89" t="str">
            <v>T3</v>
          </cell>
          <cell r="T89" t="str">
            <v>T4</v>
          </cell>
          <cell r="U89">
            <v>2787.4</v>
          </cell>
        </row>
        <row r="90">
          <cell r="D90" t="str">
            <v>RAMON DE CASTRO MEDEIROS</v>
          </cell>
          <cell r="E90" t="str">
            <v>XIII</v>
          </cell>
          <cell r="F90" t="str">
            <v>ECCH</v>
          </cell>
          <cell r="H90">
            <v>14.55</v>
          </cell>
          <cell r="I90">
            <v>3200.3519999999999</v>
          </cell>
          <cell r="K90" t="str">
            <v>ENGENHEIRO</v>
          </cell>
          <cell r="L90" t="str">
            <v>SE O. PRETO</v>
          </cell>
          <cell r="M90">
            <v>4.08</v>
          </cell>
          <cell r="N90" t="str">
            <v>T3</v>
          </cell>
          <cell r="O90">
            <v>0</v>
          </cell>
          <cell r="P90">
            <v>0</v>
          </cell>
          <cell r="Q90">
            <v>0</v>
          </cell>
          <cell r="R90" t="str">
            <v>T5</v>
          </cell>
          <cell r="S90" t="str">
            <v>T5</v>
          </cell>
          <cell r="T90" t="str">
            <v>T5</v>
          </cell>
          <cell r="U90">
            <v>3249.4</v>
          </cell>
        </row>
        <row r="92">
          <cell r="D92" t="str">
            <v>ADRIANO BATISTA DA SILVA</v>
          </cell>
          <cell r="F92" t="str">
            <v>ECRJ</v>
          </cell>
          <cell r="H92">
            <v>2.74</v>
          </cell>
          <cell r="I92">
            <v>603.48239999999998</v>
          </cell>
          <cell r="K92" t="str">
            <v>AJUDANTE</v>
          </cell>
          <cell r="L92" t="str">
            <v>PINHEIRAL / PRAD</v>
          </cell>
          <cell r="N92" t="str">
            <v>T1</v>
          </cell>
          <cell r="O92">
            <v>0</v>
          </cell>
          <cell r="P92">
            <v>0</v>
          </cell>
          <cell r="Q92">
            <v>0</v>
          </cell>
          <cell r="R92" t="str">
            <v>T1</v>
          </cell>
          <cell r="S92" t="str">
            <v>T2</v>
          </cell>
          <cell r="T92" t="str">
            <v>T1</v>
          </cell>
          <cell r="U92">
            <v>605</v>
          </cell>
        </row>
        <row r="93">
          <cell r="D93" t="str">
            <v>ALEXANDRE DA SILVA</v>
          </cell>
          <cell r="F93" t="str">
            <v>ECRJ</v>
          </cell>
          <cell r="H93">
            <v>2.54</v>
          </cell>
          <cell r="I93">
            <v>558.78</v>
          </cell>
          <cell r="K93" t="str">
            <v>AJUDANTE</v>
          </cell>
          <cell r="L93" t="str">
            <v>PARACAMBÍ</v>
          </cell>
          <cell r="N93" t="str">
            <v>T1</v>
          </cell>
          <cell r="O93">
            <v>0</v>
          </cell>
          <cell r="P93">
            <v>0</v>
          </cell>
          <cell r="Q93">
            <v>0</v>
          </cell>
          <cell r="R93" t="str">
            <v>T1</v>
          </cell>
          <cell r="S93" t="str">
            <v>T2</v>
          </cell>
          <cell r="T93" t="str">
            <v>T1</v>
          </cell>
          <cell r="U93">
            <v>605</v>
          </cell>
        </row>
        <row r="94">
          <cell r="D94" t="str">
            <v>ALEXANDRE DIAS GUIMARÃES</v>
          </cell>
          <cell r="F94" t="str">
            <v>ECRJ</v>
          </cell>
          <cell r="H94">
            <v>2.74</v>
          </cell>
          <cell r="I94">
            <v>603.48239999999998</v>
          </cell>
          <cell r="K94" t="str">
            <v>AJUDANTE</v>
          </cell>
          <cell r="L94" t="str">
            <v>SE-JPGA / OFICINA</v>
          </cell>
          <cell r="N94" t="str">
            <v>T1</v>
          </cell>
          <cell r="O94">
            <v>0</v>
          </cell>
          <cell r="P94">
            <v>0</v>
          </cell>
          <cell r="Q94">
            <v>0</v>
          </cell>
          <cell r="R94" t="str">
            <v>T1</v>
          </cell>
          <cell r="S94" t="str">
            <v>T2</v>
          </cell>
          <cell r="T94" t="str">
            <v>T1</v>
          </cell>
          <cell r="U94">
            <v>605</v>
          </cell>
        </row>
        <row r="95">
          <cell r="D95" t="str">
            <v>ALEXANDRE SAMPAIO DA SILVA</v>
          </cell>
          <cell r="F95" t="str">
            <v>ECRJ</v>
          </cell>
          <cell r="H95">
            <v>2.54</v>
          </cell>
          <cell r="I95">
            <v>558.78</v>
          </cell>
          <cell r="K95" t="str">
            <v>AJUDANTE</v>
          </cell>
          <cell r="L95" t="str">
            <v>PARACAMBÍ</v>
          </cell>
          <cell r="N95" t="str">
            <v>T1</v>
          </cell>
          <cell r="O95">
            <v>0</v>
          </cell>
          <cell r="P95">
            <v>0</v>
          </cell>
          <cell r="Q95">
            <v>0</v>
          </cell>
          <cell r="R95" t="str">
            <v>T1</v>
          </cell>
          <cell r="S95" t="str">
            <v>T2</v>
          </cell>
          <cell r="T95" t="str">
            <v>T1</v>
          </cell>
          <cell r="U95">
            <v>605</v>
          </cell>
        </row>
        <row r="96">
          <cell r="D96" t="str">
            <v>ALEXANDRO FERREIRA DE OLIVEIRA</v>
          </cell>
          <cell r="F96" t="str">
            <v>ECRJ</v>
          </cell>
          <cell r="H96">
            <v>2.74</v>
          </cell>
          <cell r="I96">
            <v>603.48239999999998</v>
          </cell>
          <cell r="K96" t="str">
            <v>AJUDANTE</v>
          </cell>
          <cell r="L96" t="str">
            <v>SE-ADRIAN / CHAV.</v>
          </cell>
          <cell r="N96" t="str">
            <v>T1</v>
          </cell>
          <cell r="O96">
            <v>0</v>
          </cell>
          <cell r="P96">
            <v>0</v>
          </cell>
          <cell r="Q96">
            <v>0</v>
          </cell>
          <cell r="R96" t="str">
            <v>T1</v>
          </cell>
          <cell r="S96" t="str">
            <v>T2</v>
          </cell>
          <cell r="T96" t="str">
            <v>T1</v>
          </cell>
          <cell r="U96">
            <v>605</v>
          </cell>
        </row>
        <row r="97">
          <cell r="D97" t="str">
            <v>ANTÔNIO FERNANDES DE SOUZA</v>
          </cell>
          <cell r="F97" t="str">
            <v>ECRJ</v>
          </cell>
          <cell r="I97">
            <v>540</v>
          </cell>
          <cell r="K97" t="str">
            <v>AJUDANTE</v>
          </cell>
          <cell r="L97" t="str">
            <v>DTL.T</v>
          </cell>
          <cell r="S97" t="str">
            <v>T2</v>
          </cell>
          <cell r="U97">
            <v>605</v>
          </cell>
        </row>
        <row r="98">
          <cell r="D98" t="str">
            <v>ANTÔNIO SÉRGIO DE SOUZA</v>
          </cell>
          <cell r="F98" t="str">
            <v>ECRJ</v>
          </cell>
          <cell r="H98">
            <v>2.74</v>
          </cell>
          <cell r="I98">
            <v>603.48239999999998</v>
          </cell>
          <cell r="K98" t="str">
            <v>AJUDANTE</v>
          </cell>
          <cell r="L98" t="str">
            <v>DACQ.T / ZELAD.</v>
          </cell>
          <cell r="N98" t="str">
            <v>T1</v>
          </cell>
          <cell r="O98">
            <v>0</v>
          </cell>
          <cell r="P98">
            <v>0</v>
          </cell>
          <cell r="Q98">
            <v>0</v>
          </cell>
          <cell r="R98" t="str">
            <v>T1</v>
          </cell>
          <cell r="S98" t="str">
            <v>T2</v>
          </cell>
          <cell r="T98" t="str">
            <v>T1</v>
          </cell>
          <cell r="U98">
            <v>605</v>
          </cell>
        </row>
        <row r="99">
          <cell r="D99" t="str">
            <v>CARLOS ALBERTO NASCIMENTO</v>
          </cell>
          <cell r="F99" t="str">
            <v>ECRJ</v>
          </cell>
          <cell r="H99">
            <v>2.74</v>
          </cell>
          <cell r="I99">
            <v>603.48239999999998</v>
          </cell>
          <cell r="K99" t="str">
            <v>AJUDANTE</v>
          </cell>
          <cell r="L99" t="str">
            <v>SE-ADRIAN / CHAV.</v>
          </cell>
          <cell r="N99" t="str">
            <v>T1</v>
          </cell>
          <cell r="O99">
            <v>0</v>
          </cell>
          <cell r="P99">
            <v>0</v>
          </cell>
          <cell r="Q99">
            <v>0</v>
          </cell>
          <cell r="R99" t="str">
            <v>T1</v>
          </cell>
          <cell r="S99" t="str">
            <v>T2</v>
          </cell>
          <cell r="T99" t="str">
            <v>T1</v>
          </cell>
          <cell r="U99">
            <v>605</v>
          </cell>
        </row>
        <row r="100">
          <cell r="D100" t="str">
            <v>CLAUDECI LIMA PEREIRA</v>
          </cell>
          <cell r="F100" t="str">
            <v>ECRJ</v>
          </cell>
          <cell r="H100">
            <v>2.54</v>
          </cell>
          <cell r="I100">
            <v>558.78</v>
          </cell>
          <cell r="K100" t="str">
            <v>AJUDANTE</v>
          </cell>
          <cell r="L100" t="str">
            <v>PARACAMBÍ</v>
          </cell>
          <cell r="N100" t="str">
            <v>T1</v>
          </cell>
          <cell r="O100">
            <v>0</v>
          </cell>
          <cell r="P100">
            <v>0</v>
          </cell>
          <cell r="Q100">
            <v>0</v>
          </cell>
          <cell r="R100" t="str">
            <v>T1</v>
          </cell>
          <cell r="S100" t="str">
            <v>T2</v>
          </cell>
          <cell r="T100" t="str">
            <v>T1</v>
          </cell>
          <cell r="U100">
            <v>605</v>
          </cell>
        </row>
        <row r="101">
          <cell r="D101" t="str">
            <v>CLAÚDIO PAES HOLMES</v>
          </cell>
          <cell r="F101" t="str">
            <v>ECRJ</v>
          </cell>
          <cell r="H101">
            <v>2.74</v>
          </cell>
          <cell r="I101">
            <v>603.48239999999998</v>
          </cell>
          <cell r="K101" t="str">
            <v>AJUDANTE</v>
          </cell>
          <cell r="L101" t="str">
            <v>PINHEIRAL / PRAD</v>
          </cell>
          <cell r="N101" t="str">
            <v>T1</v>
          </cell>
          <cell r="O101">
            <v>0</v>
          </cell>
          <cell r="P101">
            <v>0</v>
          </cell>
          <cell r="Q101">
            <v>0</v>
          </cell>
          <cell r="R101" t="str">
            <v>T1</v>
          </cell>
          <cell r="S101" t="str">
            <v>T2</v>
          </cell>
          <cell r="T101" t="str">
            <v>T1</v>
          </cell>
          <cell r="U101">
            <v>605</v>
          </cell>
        </row>
        <row r="102">
          <cell r="D102" t="str">
            <v>COSME LUIZ DE SOUZA</v>
          </cell>
          <cell r="F102" t="str">
            <v>ECRJ</v>
          </cell>
          <cell r="H102">
            <v>2.74</v>
          </cell>
          <cell r="I102">
            <v>603.48239999999998</v>
          </cell>
          <cell r="K102" t="str">
            <v>AJUDANTE</v>
          </cell>
          <cell r="L102" t="str">
            <v>SE-JPGA</v>
          </cell>
          <cell r="N102" t="str">
            <v>T1</v>
          </cell>
          <cell r="O102">
            <v>0</v>
          </cell>
          <cell r="P102">
            <v>0</v>
          </cell>
          <cell r="Q102">
            <v>0</v>
          </cell>
          <cell r="R102" t="str">
            <v>T1</v>
          </cell>
          <cell r="S102" t="str">
            <v>T2</v>
          </cell>
          <cell r="T102" t="str">
            <v>T1</v>
          </cell>
          <cell r="U102">
            <v>605</v>
          </cell>
        </row>
        <row r="103">
          <cell r="D103" t="str">
            <v>DANILO DOS SANTOS</v>
          </cell>
          <cell r="F103" t="str">
            <v>ECRJ</v>
          </cell>
          <cell r="H103">
            <v>2.74</v>
          </cell>
          <cell r="I103">
            <v>603.48239999999998</v>
          </cell>
          <cell r="K103" t="str">
            <v>AJUDANTE</v>
          </cell>
          <cell r="L103" t="str">
            <v>SE-ADRIAN / CHAV.</v>
          </cell>
          <cell r="N103" t="str">
            <v>T1</v>
          </cell>
          <cell r="O103">
            <v>0</v>
          </cell>
          <cell r="P103">
            <v>0</v>
          </cell>
          <cell r="Q103">
            <v>0</v>
          </cell>
          <cell r="R103" t="str">
            <v>T1</v>
          </cell>
          <cell r="S103" t="str">
            <v>T2</v>
          </cell>
          <cell r="T103" t="str">
            <v>T1</v>
          </cell>
          <cell r="U103">
            <v>605</v>
          </cell>
        </row>
        <row r="104">
          <cell r="D104" t="str">
            <v>DIJALMA LUIZ CARDOZO</v>
          </cell>
          <cell r="F104" t="str">
            <v>ECRJ</v>
          </cell>
          <cell r="H104">
            <v>2.54</v>
          </cell>
          <cell r="I104">
            <v>558.78</v>
          </cell>
          <cell r="K104" t="str">
            <v>AJUDANTE</v>
          </cell>
          <cell r="L104" t="str">
            <v>PARACAMBÍ</v>
          </cell>
          <cell r="N104" t="str">
            <v>T1</v>
          </cell>
          <cell r="O104">
            <v>0</v>
          </cell>
          <cell r="P104">
            <v>0</v>
          </cell>
          <cell r="Q104">
            <v>0</v>
          </cell>
          <cell r="R104" t="str">
            <v>T1</v>
          </cell>
          <cell r="S104" t="str">
            <v>T2</v>
          </cell>
          <cell r="T104" t="str">
            <v>T1</v>
          </cell>
          <cell r="U104">
            <v>605</v>
          </cell>
        </row>
        <row r="105">
          <cell r="D105" t="str">
            <v>EDIVON LOPES QUARESMA</v>
          </cell>
          <cell r="F105" t="str">
            <v>ECRJ</v>
          </cell>
          <cell r="H105">
            <v>2.54</v>
          </cell>
          <cell r="I105">
            <v>558.78</v>
          </cell>
          <cell r="K105" t="str">
            <v>AJUDANTE</v>
          </cell>
          <cell r="L105" t="str">
            <v>SANTA CRUZ</v>
          </cell>
          <cell r="N105" t="str">
            <v>T1</v>
          </cell>
          <cell r="O105">
            <v>0</v>
          </cell>
          <cell r="P105">
            <v>0</v>
          </cell>
          <cell r="Q105">
            <v>0</v>
          </cell>
          <cell r="R105" t="str">
            <v>T1</v>
          </cell>
          <cell r="S105" t="str">
            <v>T2</v>
          </cell>
          <cell r="T105" t="str">
            <v>T1</v>
          </cell>
          <cell r="U105">
            <v>605</v>
          </cell>
        </row>
        <row r="106">
          <cell r="D106" t="str">
            <v>EDSON DIAS BARBOSA</v>
          </cell>
          <cell r="F106" t="str">
            <v>ECRJ</v>
          </cell>
          <cell r="H106">
            <v>2.54</v>
          </cell>
          <cell r="I106">
            <v>558.78</v>
          </cell>
          <cell r="K106" t="str">
            <v>AJUDANTE</v>
          </cell>
          <cell r="L106" t="str">
            <v>SE-VITÓRIA/ARRANJO</v>
          </cell>
          <cell r="N106" t="str">
            <v>T1</v>
          </cell>
          <cell r="O106">
            <v>0</v>
          </cell>
          <cell r="P106">
            <v>0</v>
          </cell>
          <cell r="Q106">
            <v>0</v>
          </cell>
          <cell r="R106" t="str">
            <v>T1</v>
          </cell>
          <cell r="S106" t="str">
            <v>T2</v>
          </cell>
          <cell r="T106" t="str">
            <v>T1</v>
          </cell>
          <cell r="U106">
            <v>605</v>
          </cell>
        </row>
        <row r="107">
          <cell r="D107" t="str">
            <v>ELIAS  DIAS</v>
          </cell>
          <cell r="F107" t="str">
            <v>ECRJ</v>
          </cell>
          <cell r="H107">
            <v>2.74</v>
          </cell>
          <cell r="I107">
            <v>603.48239999999998</v>
          </cell>
          <cell r="K107" t="str">
            <v>AJUDANTE</v>
          </cell>
          <cell r="L107" t="str">
            <v>PINHEIRAL / PRAD</v>
          </cell>
          <cell r="N107" t="str">
            <v>T1</v>
          </cell>
          <cell r="O107">
            <v>0</v>
          </cell>
          <cell r="P107">
            <v>0</v>
          </cell>
          <cell r="Q107">
            <v>0</v>
          </cell>
          <cell r="R107" t="str">
            <v>T1</v>
          </cell>
          <cell r="S107" t="str">
            <v>T2</v>
          </cell>
          <cell r="T107" t="str">
            <v>T1</v>
          </cell>
          <cell r="U107">
            <v>605</v>
          </cell>
        </row>
        <row r="108">
          <cell r="D108" t="str">
            <v>ELIAS SANTOS DE ARAÚJO</v>
          </cell>
          <cell r="F108" t="str">
            <v>ECRJ</v>
          </cell>
          <cell r="H108">
            <v>2.74</v>
          </cell>
          <cell r="I108">
            <v>603.48239999999998</v>
          </cell>
          <cell r="K108" t="str">
            <v>AJUDANTE</v>
          </cell>
          <cell r="L108" t="str">
            <v>SE-ADRIAN / CHAV.</v>
          </cell>
          <cell r="N108" t="str">
            <v>T1</v>
          </cell>
          <cell r="O108">
            <v>0</v>
          </cell>
          <cell r="P108">
            <v>0</v>
          </cell>
          <cell r="Q108">
            <v>0</v>
          </cell>
          <cell r="R108" t="str">
            <v>T1</v>
          </cell>
          <cell r="S108" t="str">
            <v>T2</v>
          </cell>
          <cell r="T108" t="str">
            <v>T1</v>
          </cell>
          <cell r="U108">
            <v>605</v>
          </cell>
        </row>
        <row r="109">
          <cell r="D109" t="str">
            <v>ENALDO VIANA DOS SANTOS</v>
          </cell>
          <cell r="F109" t="str">
            <v>ECRJ</v>
          </cell>
          <cell r="H109">
            <v>2.74</v>
          </cell>
          <cell r="I109">
            <v>603.48239999999998</v>
          </cell>
          <cell r="K109" t="str">
            <v>AJUDANTE</v>
          </cell>
          <cell r="L109" t="str">
            <v>SE-ADRIAN / CHAV.</v>
          </cell>
          <cell r="N109" t="str">
            <v>T1</v>
          </cell>
          <cell r="O109">
            <v>0</v>
          </cell>
          <cell r="P109">
            <v>0</v>
          </cell>
          <cell r="Q109">
            <v>0</v>
          </cell>
          <cell r="R109" t="str">
            <v>T1</v>
          </cell>
          <cell r="S109" t="str">
            <v>T2</v>
          </cell>
          <cell r="T109" t="str">
            <v>T1</v>
          </cell>
          <cell r="U109">
            <v>605</v>
          </cell>
        </row>
        <row r="110">
          <cell r="D110" t="str">
            <v>FÁBIO INÁCIO MARTINS</v>
          </cell>
          <cell r="F110" t="str">
            <v>ECRJ</v>
          </cell>
          <cell r="H110">
            <v>2.74</v>
          </cell>
          <cell r="I110">
            <v>603.48239999999998</v>
          </cell>
          <cell r="K110" t="str">
            <v>AJUDANTE</v>
          </cell>
          <cell r="L110" t="str">
            <v>SE-JPGA</v>
          </cell>
          <cell r="N110" t="str">
            <v>T1</v>
          </cell>
          <cell r="O110">
            <v>0</v>
          </cell>
          <cell r="P110">
            <v>0</v>
          </cell>
          <cell r="Q110">
            <v>0</v>
          </cell>
          <cell r="R110" t="str">
            <v>T1</v>
          </cell>
          <cell r="S110" t="str">
            <v>T2</v>
          </cell>
          <cell r="T110" t="str">
            <v>T1</v>
          </cell>
          <cell r="U110">
            <v>605</v>
          </cell>
        </row>
        <row r="111">
          <cell r="D111" t="str">
            <v>FÁBIO RODRIGUES LIMA</v>
          </cell>
          <cell r="F111" t="str">
            <v>ECRJ</v>
          </cell>
          <cell r="H111">
            <v>2.74</v>
          </cell>
          <cell r="I111">
            <v>603.48239999999998</v>
          </cell>
          <cell r="K111" t="str">
            <v>AJUDANTE</v>
          </cell>
          <cell r="L111" t="str">
            <v>SE-JPGA/DISJ.</v>
          </cell>
          <cell r="N111" t="str">
            <v>T1</v>
          </cell>
          <cell r="O111">
            <v>0</v>
          </cell>
          <cell r="P111">
            <v>0</v>
          </cell>
          <cell r="Q111">
            <v>0</v>
          </cell>
          <cell r="R111" t="str">
            <v>T1</v>
          </cell>
          <cell r="S111" t="str">
            <v>T2</v>
          </cell>
          <cell r="T111" t="str">
            <v>T1</v>
          </cell>
          <cell r="U111">
            <v>605</v>
          </cell>
        </row>
        <row r="112">
          <cell r="D112" t="str">
            <v>FABRÍCIO PEREIRA CORDEIRO</v>
          </cell>
          <cell r="F112" t="str">
            <v>ECRJ</v>
          </cell>
          <cell r="I112">
            <v>540</v>
          </cell>
          <cell r="K112" t="str">
            <v>AJUDANTE</v>
          </cell>
          <cell r="L112" t="str">
            <v>DTL.T</v>
          </cell>
          <cell r="S112" t="str">
            <v>T2</v>
          </cell>
          <cell r="U112">
            <v>605</v>
          </cell>
        </row>
        <row r="113">
          <cell r="D113" t="str">
            <v>GUTEMBERG DUARTE BARBOZA</v>
          </cell>
          <cell r="F113" t="str">
            <v>ECRJ</v>
          </cell>
          <cell r="H113">
            <v>2.54</v>
          </cell>
          <cell r="I113">
            <v>558.78</v>
          </cell>
          <cell r="K113" t="str">
            <v>AJUDANTE</v>
          </cell>
          <cell r="L113" t="str">
            <v>SE-JPGA/DISJ.</v>
          </cell>
          <cell r="N113" t="str">
            <v>T1</v>
          </cell>
          <cell r="O113">
            <v>0</v>
          </cell>
          <cell r="P113">
            <v>0</v>
          </cell>
          <cell r="Q113">
            <v>0</v>
          </cell>
          <cell r="R113" t="str">
            <v>T1</v>
          </cell>
          <cell r="S113" t="str">
            <v>T2</v>
          </cell>
          <cell r="T113" t="str">
            <v>T1</v>
          </cell>
          <cell r="U113">
            <v>605</v>
          </cell>
        </row>
        <row r="114">
          <cell r="D114" t="str">
            <v>JAIME VERGÍNIO PEREIRA</v>
          </cell>
          <cell r="F114" t="str">
            <v>ECRJ</v>
          </cell>
          <cell r="H114">
            <v>2.74</v>
          </cell>
          <cell r="I114">
            <v>603.48239999999998</v>
          </cell>
          <cell r="K114" t="str">
            <v>AJUDANTE</v>
          </cell>
          <cell r="L114" t="str">
            <v>SE-SÂO JOSÉ</v>
          </cell>
          <cell r="N114" t="str">
            <v>T1</v>
          </cell>
          <cell r="O114">
            <v>0</v>
          </cell>
          <cell r="P114">
            <v>0</v>
          </cell>
          <cell r="Q114">
            <v>0</v>
          </cell>
          <cell r="R114" t="str">
            <v>T1</v>
          </cell>
          <cell r="S114" t="str">
            <v>T2</v>
          </cell>
          <cell r="T114" t="str">
            <v>T1</v>
          </cell>
          <cell r="U114">
            <v>605</v>
          </cell>
        </row>
        <row r="115">
          <cell r="D115" t="str">
            <v>JOÃO BATISTA DE SOUZA</v>
          </cell>
          <cell r="F115" t="str">
            <v>ECRJ</v>
          </cell>
          <cell r="H115">
            <v>2.74</v>
          </cell>
          <cell r="I115">
            <v>603.48239999999998</v>
          </cell>
          <cell r="K115" t="str">
            <v>AJUDANTE</v>
          </cell>
          <cell r="L115" t="str">
            <v>SE-JPGA</v>
          </cell>
          <cell r="N115" t="str">
            <v>T1</v>
          </cell>
          <cell r="O115">
            <v>0</v>
          </cell>
          <cell r="P115">
            <v>0</v>
          </cell>
          <cell r="Q115">
            <v>0</v>
          </cell>
          <cell r="R115" t="str">
            <v>T1</v>
          </cell>
          <cell r="S115" t="str">
            <v>T2</v>
          </cell>
          <cell r="T115" t="str">
            <v>T1</v>
          </cell>
          <cell r="U115">
            <v>605</v>
          </cell>
        </row>
        <row r="116">
          <cell r="D116" t="str">
            <v>JOAQUIM GOMES DE MOURA FILHO</v>
          </cell>
          <cell r="F116" t="str">
            <v>ECRJ</v>
          </cell>
          <cell r="H116">
            <v>2.74</v>
          </cell>
          <cell r="I116">
            <v>603.48239999999998</v>
          </cell>
          <cell r="K116" t="str">
            <v>AJUDANTE</v>
          </cell>
          <cell r="L116" t="str">
            <v>PINHEIRAL / PRAD</v>
          </cell>
          <cell r="N116" t="str">
            <v>T1</v>
          </cell>
          <cell r="O116">
            <v>0</v>
          </cell>
          <cell r="P116">
            <v>0</v>
          </cell>
          <cell r="Q116">
            <v>0</v>
          </cell>
          <cell r="R116" t="str">
            <v>T1</v>
          </cell>
          <cell r="S116" t="str">
            <v>T2</v>
          </cell>
          <cell r="T116" t="str">
            <v>T1</v>
          </cell>
          <cell r="U116">
            <v>605</v>
          </cell>
        </row>
        <row r="117">
          <cell r="D117" t="str">
            <v>JOHN LENNON DINIZ</v>
          </cell>
          <cell r="F117" t="str">
            <v>ECRJ</v>
          </cell>
          <cell r="H117">
            <v>2.74</v>
          </cell>
          <cell r="I117">
            <v>603.48239999999998</v>
          </cell>
          <cell r="K117" t="str">
            <v>AJUDANTE</v>
          </cell>
          <cell r="L117" t="str">
            <v>PINHEIRAL / PRAD</v>
          </cell>
          <cell r="N117" t="str">
            <v>T1</v>
          </cell>
          <cell r="O117">
            <v>0</v>
          </cell>
          <cell r="P117">
            <v>0</v>
          </cell>
          <cell r="Q117">
            <v>0</v>
          </cell>
          <cell r="R117" t="str">
            <v>T1</v>
          </cell>
          <cell r="S117" t="str">
            <v>T2</v>
          </cell>
          <cell r="T117" t="str">
            <v>T1</v>
          </cell>
          <cell r="U117">
            <v>605</v>
          </cell>
        </row>
        <row r="118">
          <cell r="D118" t="str">
            <v>JORGE LÚCIO DIAS GUIMARÃES</v>
          </cell>
          <cell r="F118" t="str">
            <v>ECRJ</v>
          </cell>
          <cell r="H118">
            <v>2.74</v>
          </cell>
          <cell r="I118">
            <v>603.48239999999998</v>
          </cell>
          <cell r="K118" t="str">
            <v>AJUDANTE</v>
          </cell>
          <cell r="L118" t="str">
            <v>SE-ADRIAN / CHAV.</v>
          </cell>
          <cell r="N118" t="str">
            <v>T1</v>
          </cell>
          <cell r="O118">
            <v>0</v>
          </cell>
          <cell r="P118">
            <v>0</v>
          </cell>
          <cell r="Q118">
            <v>0</v>
          </cell>
          <cell r="R118" t="str">
            <v>T1</v>
          </cell>
          <cell r="S118" t="str">
            <v>T2</v>
          </cell>
          <cell r="T118" t="str">
            <v>T1</v>
          </cell>
          <cell r="U118">
            <v>605</v>
          </cell>
        </row>
        <row r="119">
          <cell r="D119" t="str">
            <v>JOSE CARLOS DE FREITAS</v>
          </cell>
          <cell r="F119" t="str">
            <v>ECRJ</v>
          </cell>
          <cell r="H119">
            <v>2.54</v>
          </cell>
          <cell r="I119">
            <v>558.78</v>
          </cell>
          <cell r="K119" t="str">
            <v>AJUDANTE</v>
          </cell>
          <cell r="L119" t="str">
            <v>SE-VITÓRIA/ARRANJO</v>
          </cell>
          <cell r="N119" t="str">
            <v>T1</v>
          </cell>
          <cell r="O119">
            <v>0</v>
          </cell>
          <cell r="P119">
            <v>0</v>
          </cell>
          <cell r="Q119">
            <v>0</v>
          </cell>
          <cell r="R119" t="str">
            <v>T1</v>
          </cell>
          <cell r="S119" t="str">
            <v>T2</v>
          </cell>
          <cell r="T119" t="str">
            <v>T1</v>
          </cell>
          <cell r="U119">
            <v>605</v>
          </cell>
        </row>
        <row r="120">
          <cell r="D120" t="str">
            <v>JOSÉ CARLOS SILVA PESSOA DE ARAUJO</v>
          </cell>
          <cell r="F120" t="str">
            <v>ECRJ</v>
          </cell>
          <cell r="H120">
            <v>2.74</v>
          </cell>
          <cell r="I120">
            <v>603.48239999999998</v>
          </cell>
          <cell r="K120" t="str">
            <v>AJUDANTE</v>
          </cell>
          <cell r="L120" t="str">
            <v>PINHEIRAL / PRAD</v>
          </cell>
          <cell r="N120" t="str">
            <v>T1</v>
          </cell>
          <cell r="O120">
            <v>0</v>
          </cell>
          <cell r="P120">
            <v>0</v>
          </cell>
          <cell r="Q120">
            <v>0</v>
          </cell>
          <cell r="R120" t="str">
            <v>T1</v>
          </cell>
          <cell r="S120" t="str">
            <v>T2</v>
          </cell>
          <cell r="T120" t="str">
            <v>T1</v>
          </cell>
          <cell r="U120">
            <v>605</v>
          </cell>
        </row>
        <row r="121">
          <cell r="D121" t="str">
            <v>JOSÉ FERREIRA DE OLIVEIRA</v>
          </cell>
          <cell r="F121" t="str">
            <v>ECRJ</v>
          </cell>
          <cell r="H121">
            <v>2.54</v>
          </cell>
          <cell r="I121">
            <v>558.78</v>
          </cell>
          <cell r="K121" t="str">
            <v>AJUDANTE</v>
          </cell>
          <cell r="L121" t="str">
            <v>VENDA NOVA</v>
          </cell>
          <cell r="N121" t="str">
            <v>T1</v>
          </cell>
          <cell r="O121">
            <v>0</v>
          </cell>
          <cell r="P121">
            <v>0</v>
          </cell>
          <cell r="Q121">
            <v>0</v>
          </cell>
          <cell r="R121" t="str">
            <v>T1</v>
          </cell>
          <cell r="S121" t="str">
            <v>T2</v>
          </cell>
          <cell r="T121" t="str">
            <v>T1</v>
          </cell>
          <cell r="U121">
            <v>605</v>
          </cell>
        </row>
        <row r="122">
          <cell r="D122" t="str">
            <v>JOSÉ FREITAS</v>
          </cell>
          <cell r="F122" t="str">
            <v>ECRJ</v>
          </cell>
          <cell r="H122">
            <v>2.54</v>
          </cell>
          <cell r="I122">
            <v>558.78</v>
          </cell>
          <cell r="K122" t="str">
            <v>AJUDANTE</v>
          </cell>
          <cell r="L122" t="str">
            <v>VENDA NOVA</v>
          </cell>
          <cell r="N122" t="str">
            <v>T1</v>
          </cell>
          <cell r="O122">
            <v>0</v>
          </cell>
          <cell r="P122">
            <v>0</v>
          </cell>
          <cell r="Q122">
            <v>0</v>
          </cell>
          <cell r="R122" t="str">
            <v>T1</v>
          </cell>
          <cell r="S122" t="str">
            <v>T2</v>
          </cell>
          <cell r="T122" t="str">
            <v>T1</v>
          </cell>
          <cell r="U122">
            <v>605</v>
          </cell>
        </row>
        <row r="123">
          <cell r="D123" t="str">
            <v>JOSÉ GERALDO ALMEIDA DA SILVA</v>
          </cell>
          <cell r="F123" t="str">
            <v>ECRJ</v>
          </cell>
          <cell r="H123">
            <v>2.54</v>
          </cell>
          <cell r="I123">
            <v>558.78</v>
          </cell>
          <cell r="K123" t="str">
            <v>AJUDANTE</v>
          </cell>
          <cell r="L123" t="str">
            <v>VENDA NOVA</v>
          </cell>
          <cell r="N123" t="str">
            <v>T1</v>
          </cell>
          <cell r="O123">
            <v>0</v>
          </cell>
          <cell r="P123">
            <v>0</v>
          </cell>
          <cell r="Q123">
            <v>0</v>
          </cell>
          <cell r="R123" t="str">
            <v>T1</v>
          </cell>
          <cell r="S123" t="str">
            <v>T2</v>
          </cell>
          <cell r="T123" t="str">
            <v>T1</v>
          </cell>
          <cell r="U123">
            <v>605</v>
          </cell>
        </row>
        <row r="124">
          <cell r="D124" t="str">
            <v>JOSÉ PAULO DA CONCEIÇÃO</v>
          </cell>
          <cell r="F124" t="str">
            <v>ECRJ</v>
          </cell>
          <cell r="H124">
            <v>2.74</v>
          </cell>
          <cell r="I124">
            <v>603.48239999999998</v>
          </cell>
          <cell r="K124" t="str">
            <v>AJUDANTE</v>
          </cell>
          <cell r="L124" t="str">
            <v>SE-JPGA / OFICINA</v>
          </cell>
          <cell r="N124" t="str">
            <v>T1</v>
          </cell>
          <cell r="O124">
            <v>0</v>
          </cell>
          <cell r="P124">
            <v>0</v>
          </cell>
          <cell r="Q124">
            <v>0</v>
          </cell>
          <cell r="R124" t="str">
            <v>T1</v>
          </cell>
          <cell r="S124" t="str">
            <v>T2</v>
          </cell>
          <cell r="T124" t="str">
            <v>T1</v>
          </cell>
          <cell r="U124">
            <v>605</v>
          </cell>
        </row>
        <row r="125">
          <cell r="D125" t="str">
            <v>JOSIAS MAGNO DE SÁ SAMPAIO</v>
          </cell>
          <cell r="F125" t="str">
            <v>ECRJ</v>
          </cell>
          <cell r="H125">
            <v>2.54</v>
          </cell>
          <cell r="I125">
            <v>558.78</v>
          </cell>
          <cell r="K125" t="str">
            <v>AJUDANTE</v>
          </cell>
          <cell r="L125" t="str">
            <v>SE-JPGA</v>
          </cell>
          <cell r="N125" t="str">
            <v>T1</v>
          </cell>
          <cell r="O125">
            <v>0</v>
          </cell>
          <cell r="P125">
            <v>0</v>
          </cell>
          <cell r="Q125">
            <v>0</v>
          </cell>
          <cell r="R125" t="str">
            <v>T1</v>
          </cell>
          <cell r="S125" t="str">
            <v>T2</v>
          </cell>
          <cell r="T125" t="str">
            <v>T1</v>
          </cell>
          <cell r="U125">
            <v>605</v>
          </cell>
        </row>
        <row r="126">
          <cell r="D126" t="str">
            <v>JÚLIO CÉZAR GONÇALVES MOURA</v>
          </cell>
          <cell r="F126" t="str">
            <v>ECRJ</v>
          </cell>
          <cell r="I126">
            <v>500</v>
          </cell>
          <cell r="K126" t="str">
            <v>AJUDANTE</v>
          </cell>
          <cell r="L126" t="str">
            <v>DACQ</v>
          </cell>
          <cell r="S126" t="str">
            <v>T2</v>
          </cell>
          <cell r="U126">
            <v>605</v>
          </cell>
        </row>
        <row r="127">
          <cell r="D127" t="str">
            <v>JÚLIO HENRIQUE DE CARVALHO</v>
          </cell>
          <cell r="F127" t="str">
            <v>ECRJ</v>
          </cell>
          <cell r="I127">
            <v>500</v>
          </cell>
          <cell r="K127" t="str">
            <v>AJUDANTE</v>
          </cell>
          <cell r="L127" t="str">
            <v>DACQ</v>
          </cell>
          <cell r="S127" t="str">
            <v>T2</v>
          </cell>
          <cell r="U127">
            <v>605</v>
          </cell>
        </row>
        <row r="128">
          <cell r="D128" t="str">
            <v>LAERTE PEREIRA DE ARAÚJO JÚNIOR</v>
          </cell>
          <cell r="F128" t="str">
            <v>ECRJ</v>
          </cell>
          <cell r="I128">
            <v>540</v>
          </cell>
          <cell r="K128" t="str">
            <v>AJUDANTE</v>
          </cell>
          <cell r="L128" t="str">
            <v>DTL.T</v>
          </cell>
          <cell r="S128" t="str">
            <v>T2</v>
          </cell>
          <cell r="U128">
            <v>605</v>
          </cell>
        </row>
        <row r="129">
          <cell r="D129" t="str">
            <v>LEANDRO FERNANDES DO CARMO</v>
          </cell>
          <cell r="F129" t="str">
            <v>ECRJ</v>
          </cell>
          <cell r="H129">
            <v>2.54</v>
          </cell>
          <cell r="I129">
            <v>558.78</v>
          </cell>
          <cell r="K129" t="str">
            <v>AJUDANTE</v>
          </cell>
          <cell r="L129" t="str">
            <v>SE-JPGA/DISJ.</v>
          </cell>
          <cell r="N129" t="str">
            <v>T1</v>
          </cell>
          <cell r="O129">
            <v>0</v>
          </cell>
          <cell r="P129">
            <v>0</v>
          </cell>
          <cell r="Q129">
            <v>0</v>
          </cell>
          <cell r="R129" t="str">
            <v>T1</v>
          </cell>
          <cell r="S129" t="str">
            <v>T2</v>
          </cell>
          <cell r="T129" t="str">
            <v>T1</v>
          </cell>
          <cell r="U129">
            <v>605</v>
          </cell>
        </row>
        <row r="130">
          <cell r="D130" t="str">
            <v>LEILTON DIAS VELASCO</v>
          </cell>
          <cell r="F130" t="str">
            <v>ECRJ</v>
          </cell>
          <cell r="H130">
            <v>2.54</v>
          </cell>
          <cell r="I130">
            <v>558.78</v>
          </cell>
          <cell r="K130" t="str">
            <v>AJUDANTE</v>
          </cell>
          <cell r="L130" t="str">
            <v>SE-JPGA</v>
          </cell>
          <cell r="N130" t="str">
            <v>T1</v>
          </cell>
          <cell r="O130">
            <v>0</v>
          </cell>
          <cell r="P130">
            <v>0</v>
          </cell>
          <cell r="Q130">
            <v>0</v>
          </cell>
          <cell r="R130" t="str">
            <v>T1</v>
          </cell>
          <cell r="S130" t="str">
            <v>T2</v>
          </cell>
          <cell r="T130" t="str">
            <v>T1</v>
          </cell>
          <cell r="U130">
            <v>605</v>
          </cell>
        </row>
        <row r="131">
          <cell r="D131" t="str">
            <v>LEVI VELASCO</v>
          </cell>
          <cell r="F131" t="str">
            <v>ECRJ</v>
          </cell>
          <cell r="I131">
            <v>500</v>
          </cell>
          <cell r="K131" t="str">
            <v>AJUDANTE</v>
          </cell>
          <cell r="L131" t="str">
            <v>DACQ</v>
          </cell>
          <cell r="S131" t="str">
            <v>T2</v>
          </cell>
          <cell r="U131">
            <v>605</v>
          </cell>
        </row>
        <row r="132">
          <cell r="D132" t="str">
            <v>LUIS CARLOS ALVES COSTA</v>
          </cell>
          <cell r="F132" t="str">
            <v>ECRJ</v>
          </cell>
          <cell r="H132">
            <v>2.54</v>
          </cell>
          <cell r="I132">
            <v>558.78</v>
          </cell>
          <cell r="K132" t="str">
            <v>AJUDANTE</v>
          </cell>
          <cell r="L132" t="str">
            <v>SE-VITÓRIA/ARRANJO</v>
          </cell>
          <cell r="N132" t="str">
            <v>T1</v>
          </cell>
          <cell r="O132">
            <v>0</v>
          </cell>
          <cell r="P132">
            <v>0</v>
          </cell>
          <cell r="Q132">
            <v>0</v>
          </cell>
          <cell r="R132" t="str">
            <v>T1</v>
          </cell>
          <cell r="S132" t="str">
            <v>T2</v>
          </cell>
          <cell r="T132" t="str">
            <v>T1</v>
          </cell>
          <cell r="U132">
            <v>605</v>
          </cell>
        </row>
        <row r="133">
          <cell r="D133" t="str">
            <v>LUIS CLAÚDIO DE ALENCAR</v>
          </cell>
          <cell r="F133" t="str">
            <v>ECRJ</v>
          </cell>
          <cell r="H133">
            <v>2.74</v>
          </cell>
          <cell r="I133">
            <v>603.48239999999998</v>
          </cell>
          <cell r="K133" t="str">
            <v>AJUDANTE</v>
          </cell>
          <cell r="L133" t="str">
            <v>SE-JPGA</v>
          </cell>
          <cell r="N133" t="str">
            <v>T1</v>
          </cell>
          <cell r="O133">
            <v>0</v>
          </cell>
          <cell r="P133">
            <v>0</v>
          </cell>
          <cell r="Q133">
            <v>0</v>
          </cell>
          <cell r="R133" t="str">
            <v>T1</v>
          </cell>
          <cell r="S133" t="str">
            <v>T2</v>
          </cell>
          <cell r="T133" t="str">
            <v>T1</v>
          </cell>
          <cell r="U133">
            <v>605</v>
          </cell>
        </row>
        <row r="134">
          <cell r="D134" t="str">
            <v>LUIZ ANTÔNIO DA CONCEIÇÃO AUGUSTO</v>
          </cell>
          <cell r="F134" t="str">
            <v>ECRJ</v>
          </cell>
          <cell r="H134">
            <v>2.74</v>
          </cell>
          <cell r="I134">
            <v>603.48239999999998</v>
          </cell>
          <cell r="K134" t="str">
            <v>AJUDANTE</v>
          </cell>
          <cell r="L134" t="str">
            <v>PINHEIRAL / PRAD</v>
          </cell>
          <cell r="N134" t="str">
            <v>T1</v>
          </cell>
          <cell r="O134">
            <v>0</v>
          </cell>
          <cell r="P134">
            <v>0</v>
          </cell>
          <cell r="Q134">
            <v>0</v>
          </cell>
          <cell r="R134" t="str">
            <v>T1</v>
          </cell>
          <cell r="S134" t="str">
            <v>T2</v>
          </cell>
          <cell r="T134" t="str">
            <v>T1</v>
          </cell>
          <cell r="U134">
            <v>605</v>
          </cell>
        </row>
        <row r="135">
          <cell r="D135" t="str">
            <v>MÁRCIO DE OLIVEIRA MARQUES</v>
          </cell>
          <cell r="F135" t="str">
            <v>ECRJ</v>
          </cell>
          <cell r="H135">
            <v>2.74</v>
          </cell>
          <cell r="I135">
            <v>603.48239999999998</v>
          </cell>
          <cell r="K135" t="str">
            <v>AJUDANTE</v>
          </cell>
          <cell r="L135" t="str">
            <v>SE-ADRIAN / CHAV.</v>
          </cell>
          <cell r="N135" t="str">
            <v>T1</v>
          </cell>
          <cell r="O135">
            <v>0</v>
          </cell>
          <cell r="P135">
            <v>0</v>
          </cell>
          <cell r="Q135">
            <v>0</v>
          </cell>
          <cell r="R135" t="str">
            <v>T1</v>
          </cell>
          <cell r="S135" t="str">
            <v>T2</v>
          </cell>
          <cell r="T135" t="str">
            <v>T1</v>
          </cell>
          <cell r="U135">
            <v>605</v>
          </cell>
        </row>
        <row r="136">
          <cell r="D136" t="str">
            <v>MÁRCIO DUARTE CARDOSO</v>
          </cell>
          <cell r="F136" t="str">
            <v>ECRJ</v>
          </cell>
          <cell r="I136">
            <v>540</v>
          </cell>
          <cell r="K136" t="str">
            <v>AJUDANTE</v>
          </cell>
          <cell r="L136" t="str">
            <v>DTL.T</v>
          </cell>
          <cell r="S136" t="str">
            <v>T2</v>
          </cell>
          <cell r="U136">
            <v>605</v>
          </cell>
        </row>
        <row r="137">
          <cell r="D137" t="str">
            <v>MARCOS PAULO RIBEIRO PINTO</v>
          </cell>
          <cell r="F137" t="str">
            <v>ECRJ</v>
          </cell>
          <cell r="H137">
            <v>2.74</v>
          </cell>
          <cell r="I137">
            <v>603.48239999999998</v>
          </cell>
          <cell r="K137" t="str">
            <v>AJUDANTE</v>
          </cell>
          <cell r="L137" t="str">
            <v>PINHEIRAL / PRAD</v>
          </cell>
          <cell r="N137" t="str">
            <v>T1</v>
          </cell>
          <cell r="O137">
            <v>0</v>
          </cell>
          <cell r="P137">
            <v>0</v>
          </cell>
          <cell r="Q137">
            <v>0</v>
          </cell>
          <cell r="R137" t="str">
            <v>T1</v>
          </cell>
          <cell r="S137" t="str">
            <v>T2</v>
          </cell>
          <cell r="T137" t="str">
            <v>T1</v>
          </cell>
          <cell r="U137">
            <v>605</v>
          </cell>
        </row>
        <row r="138">
          <cell r="D138" t="str">
            <v>NIVAL DOS SANTOS BARBOSA</v>
          </cell>
          <cell r="F138" t="str">
            <v>ECRJ</v>
          </cell>
          <cell r="H138">
            <v>2.74</v>
          </cell>
          <cell r="I138">
            <v>603.48239999999998</v>
          </cell>
          <cell r="K138" t="str">
            <v>AJUDANTE</v>
          </cell>
          <cell r="L138" t="str">
            <v>ECRJ.T / ZELAD.</v>
          </cell>
          <cell r="N138" t="str">
            <v>T1</v>
          </cell>
          <cell r="O138">
            <v>0</v>
          </cell>
          <cell r="P138">
            <v>0</v>
          </cell>
          <cell r="Q138">
            <v>0</v>
          </cell>
          <cell r="R138" t="str">
            <v>T1</v>
          </cell>
          <cell r="S138" t="str">
            <v>T2</v>
          </cell>
          <cell r="T138" t="str">
            <v>T1</v>
          </cell>
          <cell r="U138">
            <v>605</v>
          </cell>
        </row>
        <row r="139">
          <cell r="D139" t="str">
            <v>OLIVEIRA BARBOSA</v>
          </cell>
          <cell r="F139" t="str">
            <v>ECRJ</v>
          </cell>
          <cell r="H139">
            <v>2.54</v>
          </cell>
          <cell r="I139">
            <v>558.78</v>
          </cell>
          <cell r="K139" t="str">
            <v>AJUDANTE</v>
          </cell>
          <cell r="L139" t="str">
            <v>SE-VITÓRIA/ARRANJO</v>
          </cell>
          <cell r="N139" t="str">
            <v>T1</v>
          </cell>
          <cell r="O139">
            <v>0</v>
          </cell>
          <cell r="P139">
            <v>0</v>
          </cell>
          <cell r="Q139">
            <v>0</v>
          </cell>
          <cell r="R139" t="str">
            <v>T1</v>
          </cell>
          <cell r="S139" t="str">
            <v>T2</v>
          </cell>
          <cell r="T139" t="str">
            <v>T1</v>
          </cell>
          <cell r="U139">
            <v>605</v>
          </cell>
        </row>
        <row r="140">
          <cell r="D140" t="str">
            <v>OZIEL CAMILO DA SILVA</v>
          </cell>
          <cell r="F140" t="str">
            <v>ECRJ</v>
          </cell>
          <cell r="H140">
            <v>2.54</v>
          </cell>
          <cell r="I140">
            <v>558.78</v>
          </cell>
          <cell r="K140" t="str">
            <v>AJUDANTE</v>
          </cell>
          <cell r="L140" t="str">
            <v>VENDA NOVA</v>
          </cell>
          <cell r="N140" t="str">
            <v>T1</v>
          </cell>
          <cell r="O140">
            <v>0</v>
          </cell>
          <cell r="P140">
            <v>0</v>
          </cell>
          <cell r="Q140">
            <v>0</v>
          </cell>
          <cell r="R140" t="str">
            <v>T1</v>
          </cell>
          <cell r="S140" t="str">
            <v>T2</v>
          </cell>
          <cell r="T140" t="str">
            <v>T1</v>
          </cell>
          <cell r="U140">
            <v>605</v>
          </cell>
        </row>
        <row r="141">
          <cell r="D141" t="str">
            <v>RAFAEL MÁXIMO RAMPINELLI</v>
          </cell>
          <cell r="F141" t="str">
            <v>ECRJ</v>
          </cell>
          <cell r="H141">
            <v>2.54</v>
          </cell>
          <cell r="I141">
            <v>558.78</v>
          </cell>
          <cell r="K141" t="str">
            <v>AJUDANTE</v>
          </cell>
          <cell r="L141" t="str">
            <v>SE-VITÓRIA/ARRANJO</v>
          </cell>
          <cell r="N141" t="str">
            <v>T1</v>
          </cell>
          <cell r="O141">
            <v>0</v>
          </cell>
          <cell r="P141">
            <v>0</v>
          </cell>
          <cell r="Q141">
            <v>0</v>
          </cell>
          <cell r="R141" t="str">
            <v>T1</v>
          </cell>
          <cell r="S141" t="str">
            <v>T2</v>
          </cell>
          <cell r="T141" t="str">
            <v>T1</v>
          </cell>
          <cell r="U141">
            <v>605</v>
          </cell>
        </row>
        <row r="142">
          <cell r="D142" t="str">
            <v>RAFAEL ORNELLAS COLL</v>
          </cell>
          <cell r="F142" t="str">
            <v>ECRJ</v>
          </cell>
          <cell r="H142">
            <v>2.74</v>
          </cell>
          <cell r="I142">
            <v>603.48239999999998</v>
          </cell>
          <cell r="K142" t="str">
            <v>AJUDANTE</v>
          </cell>
          <cell r="L142" t="str">
            <v>SE-ADRIAN / CHAV.</v>
          </cell>
          <cell r="N142" t="str">
            <v>T1</v>
          </cell>
          <cell r="O142">
            <v>0</v>
          </cell>
          <cell r="P142">
            <v>0</v>
          </cell>
          <cell r="Q142">
            <v>0</v>
          </cell>
          <cell r="R142" t="str">
            <v>T1</v>
          </cell>
          <cell r="S142" t="str">
            <v>T2</v>
          </cell>
          <cell r="T142" t="str">
            <v>T1</v>
          </cell>
          <cell r="U142">
            <v>605</v>
          </cell>
        </row>
        <row r="143">
          <cell r="D143" t="str">
            <v>REDORVAL CAETANO DE SOUZA</v>
          </cell>
          <cell r="F143" t="str">
            <v>ECRJ</v>
          </cell>
          <cell r="H143">
            <v>2.74</v>
          </cell>
          <cell r="I143">
            <v>603.48239999999998</v>
          </cell>
          <cell r="K143" t="str">
            <v>AJUDANTE</v>
          </cell>
          <cell r="L143" t="str">
            <v>SE-ADRIAN / CHAV.</v>
          </cell>
          <cell r="N143" t="str">
            <v>T1</v>
          </cell>
          <cell r="O143">
            <v>0</v>
          </cell>
          <cell r="P143">
            <v>0</v>
          </cell>
          <cell r="Q143">
            <v>0</v>
          </cell>
          <cell r="R143" t="str">
            <v>T1</v>
          </cell>
          <cell r="S143" t="str">
            <v>T2</v>
          </cell>
          <cell r="T143" t="str">
            <v>T1</v>
          </cell>
          <cell r="U143">
            <v>605</v>
          </cell>
        </row>
        <row r="144">
          <cell r="D144" t="str">
            <v>RENATO PEREIRA DE OLIVEIRA</v>
          </cell>
          <cell r="F144" t="str">
            <v>ECRJ</v>
          </cell>
          <cell r="H144">
            <v>2.54</v>
          </cell>
          <cell r="I144">
            <v>558.78</v>
          </cell>
          <cell r="K144" t="str">
            <v>AJUDANTE</v>
          </cell>
          <cell r="L144" t="str">
            <v>SE-VITÓRIA/ARRANJO</v>
          </cell>
          <cell r="N144" t="str">
            <v>T1</v>
          </cell>
          <cell r="O144">
            <v>0</v>
          </cell>
          <cell r="P144">
            <v>0</v>
          </cell>
          <cell r="Q144">
            <v>0</v>
          </cell>
          <cell r="R144" t="str">
            <v>T1</v>
          </cell>
          <cell r="S144" t="str">
            <v>T2</v>
          </cell>
          <cell r="T144" t="str">
            <v>T1</v>
          </cell>
          <cell r="U144">
            <v>605</v>
          </cell>
        </row>
        <row r="145">
          <cell r="D145" t="str">
            <v>THIAGO SIMÕES NOBRE</v>
          </cell>
          <cell r="F145" t="str">
            <v>ECRJ</v>
          </cell>
          <cell r="I145">
            <v>540</v>
          </cell>
          <cell r="K145" t="str">
            <v>AJUDANTE</v>
          </cell>
          <cell r="L145" t="str">
            <v>DTL.T</v>
          </cell>
          <cell r="S145" t="str">
            <v>T2</v>
          </cell>
          <cell r="U145">
            <v>605</v>
          </cell>
        </row>
        <row r="146">
          <cell r="D146" t="str">
            <v>UBIRAJARA ALVES CORRÊA</v>
          </cell>
          <cell r="F146" t="str">
            <v>ECRJ</v>
          </cell>
          <cell r="H146">
            <v>2.54</v>
          </cell>
          <cell r="I146">
            <v>558.78</v>
          </cell>
          <cell r="K146" t="str">
            <v>AJUDANTE</v>
          </cell>
          <cell r="L146" t="str">
            <v>SE CAMPOS</v>
          </cell>
          <cell r="N146" t="str">
            <v>T1</v>
          </cell>
          <cell r="O146">
            <v>0</v>
          </cell>
          <cell r="P146">
            <v>0</v>
          </cell>
          <cell r="Q146">
            <v>0</v>
          </cell>
          <cell r="R146" t="str">
            <v>T1</v>
          </cell>
          <cell r="S146" t="str">
            <v>T2</v>
          </cell>
          <cell r="T146" t="str">
            <v>T1</v>
          </cell>
          <cell r="U146">
            <v>605</v>
          </cell>
        </row>
        <row r="147">
          <cell r="D147" t="str">
            <v>VALDEMIR SILVA</v>
          </cell>
          <cell r="F147" t="str">
            <v>ECRJ</v>
          </cell>
          <cell r="H147">
            <v>2.74</v>
          </cell>
          <cell r="I147">
            <v>603.48239999999998</v>
          </cell>
          <cell r="K147" t="str">
            <v>AJUDANTE</v>
          </cell>
          <cell r="L147" t="str">
            <v>SE-ADRIAN / CHAV.</v>
          </cell>
          <cell r="N147" t="str">
            <v>T1</v>
          </cell>
          <cell r="O147">
            <v>0</v>
          </cell>
          <cell r="P147">
            <v>0</v>
          </cell>
          <cell r="Q147">
            <v>0</v>
          </cell>
          <cell r="R147" t="str">
            <v>T1</v>
          </cell>
          <cell r="S147" t="str">
            <v>T2</v>
          </cell>
          <cell r="T147" t="str">
            <v>T1</v>
          </cell>
          <cell r="U147">
            <v>605</v>
          </cell>
        </row>
        <row r="148">
          <cell r="D148" t="str">
            <v>VALMIR BRAGA</v>
          </cell>
          <cell r="F148" t="str">
            <v>ECRJ</v>
          </cell>
          <cell r="H148">
            <v>2.54</v>
          </cell>
          <cell r="I148">
            <v>558.78</v>
          </cell>
          <cell r="K148" t="str">
            <v>AJUDANTE</v>
          </cell>
          <cell r="L148" t="str">
            <v>SE-VITÓRIA/ARRANJO</v>
          </cell>
          <cell r="N148" t="str">
            <v>T1</v>
          </cell>
          <cell r="O148">
            <v>0</v>
          </cell>
          <cell r="P148">
            <v>0</v>
          </cell>
          <cell r="Q148">
            <v>0</v>
          </cell>
          <cell r="R148" t="str">
            <v>T1</v>
          </cell>
          <cell r="S148" t="str">
            <v>T2</v>
          </cell>
          <cell r="T148" t="str">
            <v>T1</v>
          </cell>
          <cell r="U148">
            <v>605</v>
          </cell>
        </row>
        <row r="149">
          <cell r="D149" t="str">
            <v>WAGNER RODRIGO DE JESUS SANTOS</v>
          </cell>
          <cell r="F149" t="str">
            <v>ECRJ</v>
          </cell>
          <cell r="I149">
            <v>500</v>
          </cell>
          <cell r="K149" t="str">
            <v>AJUDANTE</v>
          </cell>
          <cell r="L149" t="str">
            <v>DACQ</v>
          </cell>
          <cell r="S149" t="str">
            <v>T2</v>
          </cell>
          <cell r="U149">
            <v>605</v>
          </cell>
        </row>
        <row r="150">
          <cell r="D150" t="str">
            <v>WARLY BAUDSON ROSA</v>
          </cell>
          <cell r="F150" t="str">
            <v>ECRJ</v>
          </cell>
          <cell r="H150">
            <v>2.54</v>
          </cell>
          <cell r="I150">
            <v>558.78</v>
          </cell>
          <cell r="K150" t="str">
            <v>AJUDANTE</v>
          </cell>
          <cell r="L150" t="str">
            <v>SE-JPGA</v>
          </cell>
          <cell r="N150" t="str">
            <v>T1</v>
          </cell>
          <cell r="O150">
            <v>0</v>
          </cell>
          <cell r="P150">
            <v>0</v>
          </cell>
          <cell r="Q150">
            <v>0</v>
          </cell>
          <cell r="R150" t="str">
            <v>T1</v>
          </cell>
          <cell r="S150" t="str">
            <v>T2</v>
          </cell>
          <cell r="T150" t="str">
            <v>T1</v>
          </cell>
          <cell r="U150">
            <v>605</v>
          </cell>
        </row>
        <row r="151">
          <cell r="H151">
            <v>0</v>
          </cell>
          <cell r="M151" t="e">
            <v>#N/A</v>
          </cell>
          <cell r="N151">
            <v>0</v>
          </cell>
          <cell r="O151" t="e">
            <v>#N/A</v>
          </cell>
          <cell r="P151" t="e">
            <v>#N/A</v>
          </cell>
          <cell r="Q151" t="e">
            <v>#N/A</v>
          </cell>
          <cell r="R151" t="e">
            <v>#N/A</v>
          </cell>
          <cell r="S151" t="str">
            <v>T2</v>
          </cell>
          <cell r="T151" t="e">
            <v>#N/A</v>
          </cell>
        </row>
        <row r="152">
          <cell r="H152">
            <v>0</v>
          </cell>
          <cell r="M152" t="e">
            <v>#N/A</v>
          </cell>
          <cell r="N152">
            <v>0</v>
          </cell>
          <cell r="O152" t="e">
            <v>#N/A</v>
          </cell>
          <cell r="P152" t="e">
            <v>#N/A</v>
          </cell>
          <cell r="Q152" t="e">
            <v>#N/A</v>
          </cell>
          <cell r="R152" t="e">
            <v>#N/A</v>
          </cell>
          <cell r="S152" t="str">
            <v>T2</v>
          </cell>
          <cell r="T152" t="e">
            <v>#N/A</v>
          </cell>
        </row>
        <row r="153">
          <cell r="H153">
            <v>0</v>
          </cell>
          <cell r="M153" t="e">
            <v>#N/A</v>
          </cell>
          <cell r="N153">
            <v>0</v>
          </cell>
          <cell r="O153" t="e">
            <v>#N/A</v>
          </cell>
          <cell r="P153" t="e">
            <v>#N/A</v>
          </cell>
          <cell r="Q153" t="e">
            <v>#N/A</v>
          </cell>
          <cell r="R153" t="e">
            <v>#N/A</v>
          </cell>
          <cell r="S153" t="str">
            <v>T2</v>
          </cell>
          <cell r="T153" t="e">
            <v>#N/A</v>
          </cell>
        </row>
        <row r="154">
          <cell r="H154">
            <v>0</v>
          </cell>
          <cell r="M154" t="e">
            <v>#N/A</v>
          </cell>
          <cell r="N154">
            <v>0</v>
          </cell>
          <cell r="O154" t="e">
            <v>#N/A</v>
          </cell>
          <cell r="P154" t="e">
            <v>#N/A</v>
          </cell>
          <cell r="Q154" t="e">
            <v>#N/A</v>
          </cell>
          <cell r="R154" t="e">
            <v>#N/A</v>
          </cell>
          <cell r="S154" t="str">
            <v>T2</v>
          </cell>
          <cell r="T154" t="e">
            <v>#N/A</v>
          </cell>
        </row>
        <row r="155">
          <cell r="H155">
            <v>0</v>
          </cell>
          <cell r="M155" t="e">
            <v>#N/A</v>
          </cell>
          <cell r="N155">
            <v>0</v>
          </cell>
          <cell r="O155" t="e">
            <v>#N/A</v>
          </cell>
          <cell r="P155" t="e">
            <v>#N/A</v>
          </cell>
          <cell r="Q155" t="e">
            <v>#N/A</v>
          </cell>
          <cell r="R155" t="e">
            <v>#N/A</v>
          </cell>
          <cell r="S155" t="str">
            <v>T2</v>
          </cell>
          <cell r="T155" t="e">
            <v>#N/A</v>
          </cell>
        </row>
        <row r="156">
          <cell r="H156">
            <v>0</v>
          </cell>
          <cell r="M156">
            <v>3.6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 t="str">
            <v>T4</v>
          </cell>
          <cell r="S156" t="str">
            <v>T2</v>
          </cell>
          <cell r="T156" t="str">
            <v>T4</v>
          </cell>
        </row>
        <row r="157">
          <cell r="H157">
            <v>0</v>
          </cell>
          <cell r="M157" t="e">
            <v>#N/A</v>
          </cell>
          <cell r="N157">
            <v>0</v>
          </cell>
          <cell r="O157" t="e">
            <v>#N/A</v>
          </cell>
          <cell r="P157" t="e">
            <v>#N/A</v>
          </cell>
          <cell r="Q157" t="e">
            <v>#N/A</v>
          </cell>
          <cell r="R157" t="e">
            <v>#N/A</v>
          </cell>
          <cell r="S157" t="str">
            <v>T6</v>
          </cell>
          <cell r="T157" t="e">
            <v>#N/A</v>
          </cell>
        </row>
        <row r="158">
          <cell r="H158">
            <v>0</v>
          </cell>
          <cell r="M158" t="e">
            <v>#N/A</v>
          </cell>
          <cell r="N158">
            <v>0</v>
          </cell>
          <cell r="O158" t="e">
            <v>#N/A</v>
          </cell>
          <cell r="P158" t="e">
            <v>#N/A</v>
          </cell>
          <cell r="Q158" t="e">
            <v>#N/A</v>
          </cell>
          <cell r="R158" t="e">
            <v>#N/A</v>
          </cell>
          <cell r="S158" t="e">
            <v>#N/A</v>
          </cell>
          <cell r="T158" t="e">
            <v>#N/A</v>
          </cell>
        </row>
        <row r="159">
          <cell r="H159">
            <v>0</v>
          </cell>
          <cell r="M159">
            <v>1.6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 t="str">
            <v>T2</v>
          </cell>
          <cell r="S159" t="str">
            <v>T1</v>
          </cell>
          <cell r="T159" t="str">
            <v>T2</v>
          </cell>
        </row>
        <row r="160">
          <cell r="D160" t="str">
            <v>JEFFERSON EDUARDO DA FONSECA</v>
          </cell>
          <cell r="F160" t="str">
            <v>ECRJ</v>
          </cell>
          <cell r="H160">
            <v>2.93</v>
          </cell>
          <cell r="I160">
            <v>644.49</v>
          </cell>
          <cell r="K160" t="str">
            <v>MEIO OFICIAL DE MONTAGEM</v>
          </cell>
          <cell r="L160" t="str">
            <v>SE-JPGA / OFICINA</v>
          </cell>
          <cell r="M160">
            <v>0</v>
          </cell>
          <cell r="N160" t="str">
            <v>T1</v>
          </cell>
          <cell r="O160">
            <v>0</v>
          </cell>
          <cell r="P160">
            <v>0</v>
          </cell>
          <cell r="Q160">
            <v>0</v>
          </cell>
          <cell r="R160" t="str">
            <v>T1</v>
          </cell>
          <cell r="S160" t="str">
            <v>T1</v>
          </cell>
          <cell r="T160" t="str">
            <v>T1</v>
          </cell>
          <cell r="U160">
            <v>644.6</v>
          </cell>
        </row>
        <row r="161">
          <cell r="D161" t="str">
            <v>ADEILSON LOPES DA SILVA</v>
          </cell>
          <cell r="F161" t="str">
            <v>ECRJ</v>
          </cell>
          <cell r="H161">
            <v>2.93</v>
          </cell>
          <cell r="I161">
            <v>644.49</v>
          </cell>
          <cell r="K161" t="str">
            <v>MEIO OFICIAL DE OBRAS CIVIS</v>
          </cell>
          <cell r="L161" t="str">
            <v>SE-GRAJAÚ</v>
          </cell>
          <cell r="N161" t="str">
            <v>T1</v>
          </cell>
          <cell r="O161">
            <v>0</v>
          </cell>
          <cell r="P161">
            <v>0</v>
          </cell>
          <cell r="Q161">
            <v>0</v>
          </cell>
          <cell r="R161" t="str">
            <v>T1</v>
          </cell>
          <cell r="S161" t="str">
            <v>T1</v>
          </cell>
          <cell r="T161" t="str">
            <v>T1</v>
          </cell>
          <cell r="U161">
            <v>644.6</v>
          </cell>
        </row>
        <row r="162">
          <cell r="D162" t="str">
            <v>JAIR DE CARVALHO</v>
          </cell>
          <cell r="F162" t="str">
            <v>ECRJ</v>
          </cell>
          <cell r="H162">
            <v>2.93</v>
          </cell>
          <cell r="I162">
            <v>644.49</v>
          </cell>
          <cell r="K162" t="str">
            <v>MEIO OFICIAL DE OBRAS CIVIS</v>
          </cell>
          <cell r="L162" t="str">
            <v>SE-SÃO JOSÉ</v>
          </cell>
          <cell r="M162">
            <v>0</v>
          </cell>
          <cell r="N162" t="str">
            <v>T1</v>
          </cell>
          <cell r="O162">
            <v>0</v>
          </cell>
          <cell r="P162">
            <v>0</v>
          </cell>
          <cell r="Q162">
            <v>0</v>
          </cell>
          <cell r="R162" t="str">
            <v>T1</v>
          </cell>
          <cell r="S162" t="str">
            <v>T1</v>
          </cell>
          <cell r="T162" t="str">
            <v>T1</v>
          </cell>
          <cell r="U162">
            <v>644.6</v>
          </cell>
        </row>
        <row r="163">
          <cell r="D163" t="str">
            <v>BENEDITO PEREIRA VIANA</v>
          </cell>
          <cell r="F163" t="str">
            <v>ECRJ</v>
          </cell>
          <cell r="I163">
            <v>700</v>
          </cell>
          <cell r="K163" t="str">
            <v>ARMADOR</v>
          </cell>
          <cell r="L163" t="str">
            <v>DTL.T</v>
          </cell>
          <cell r="S163" t="str">
            <v>T1</v>
          </cell>
          <cell r="U163">
            <v>754.6</v>
          </cell>
        </row>
        <row r="164">
          <cell r="D164" t="str">
            <v>GILSON FERREIRA DA CRUZ</v>
          </cell>
          <cell r="F164" t="str">
            <v>ECRJ</v>
          </cell>
          <cell r="H164">
            <v>3.27</v>
          </cell>
          <cell r="I164">
            <v>719.4</v>
          </cell>
          <cell r="K164" t="str">
            <v>ARMADOR</v>
          </cell>
          <cell r="L164" t="str">
            <v>SE-ADRIAN / CHAV.</v>
          </cell>
          <cell r="M164">
            <v>0</v>
          </cell>
          <cell r="N164" t="str">
            <v>T1</v>
          </cell>
          <cell r="O164">
            <v>0</v>
          </cell>
          <cell r="P164">
            <v>0</v>
          </cell>
          <cell r="Q164">
            <v>0</v>
          </cell>
          <cell r="R164" t="str">
            <v>T1</v>
          </cell>
          <cell r="S164" t="str">
            <v>T1</v>
          </cell>
          <cell r="T164" t="str">
            <v>T1</v>
          </cell>
          <cell r="U164">
            <v>754.6</v>
          </cell>
        </row>
        <row r="165">
          <cell r="D165" t="str">
            <v>JOSE CARLOS SOARES DOS SANTOS MEDEIROS</v>
          </cell>
          <cell r="F165" t="str">
            <v>ECRJ</v>
          </cell>
          <cell r="H165">
            <v>3.27</v>
          </cell>
          <cell r="I165">
            <v>719.4</v>
          </cell>
          <cell r="K165" t="str">
            <v>ARMADOR</v>
          </cell>
          <cell r="L165" t="str">
            <v>SE-VITÓRIA/ARRANJO</v>
          </cell>
          <cell r="N165" t="str">
            <v>T1</v>
          </cell>
          <cell r="O165">
            <v>0</v>
          </cell>
          <cell r="P165">
            <v>0</v>
          </cell>
          <cell r="Q165">
            <v>0</v>
          </cell>
          <cell r="R165" t="str">
            <v>T1</v>
          </cell>
          <cell r="S165" t="str">
            <v>T1</v>
          </cell>
          <cell r="T165" t="str">
            <v>T1</v>
          </cell>
          <cell r="U165">
            <v>754.6</v>
          </cell>
        </row>
        <row r="166">
          <cell r="D166" t="str">
            <v>JOSÉ RODRIGUES PEREIRA</v>
          </cell>
          <cell r="F166" t="str">
            <v>ECRJ</v>
          </cell>
          <cell r="H166">
            <v>3.27</v>
          </cell>
          <cell r="I166">
            <v>719.4</v>
          </cell>
          <cell r="K166" t="str">
            <v>ARMADOR</v>
          </cell>
          <cell r="L166" t="str">
            <v>SE-JPGA</v>
          </cell>
          <cell r="M166">
            <v>24.3</v>
          </cell>
          <cell r="N166" t="str">
            <v>T1</v>
          </cell>
          <cell r="O166" t="str">
            <v>T24</v>
          </cell>
          <cell r="P166" t="str">
            <v>T20</v>
          </cell>
          <cell r="Q166" t="str">
            <v>T14</v>
          </cell>
          <cell r="R166" t="str">
            <v>T6</v>
          </cell>
          <cell r="S166" t="str">
            <v>T1</v>
          </cell>
          <cell r="T166" t="str">
            <v>T24</v>
          </cell>
          <cell r="U166">
            <v>754.6</v>
          </cell>
        </row>
        <row r="167">
          <cell r="D167" t="str">
            <v>ANTÔNIO GOMES DE MOURA</v>
          </cell>
          <cell r="F167" t="str">
            <v>ECRJ</v>
          </cell>
          <cell r="H167">
            <v>3.27</v>
          </cell>
          <cell r="I167">
            <v>719.4</v>
          </cell>
          <cell r="K167" t="str">
            <v>CARPINTEIRO</v>
          </cell>
          <cell r="L167" t="str">
            <v>SE-ADRIAN / CHAV.</v>
          </cell>
          <cell r="M167">
            <v>14.6</v>
          </cell>
          <cell r="N167" t="str">
            <v>T1</v>
          </cell>
          <cell r="O167">
            <v>0</v>
          </cell>
          <cell r="P167" t="str">
            <v>T15</v>
          </cell>
          <cell r="Q167" t="str">
            <v>T14</v>
          </cell>
          <cell r="R167" t="str">
            <v>T6</v>
          </cell>
          <cell r="S167" t="str">
            <v>T1</v>
          </cell>
          <cell r="T167" t="str">
            <v>T15</v>
          </cell>
          <cell r="U167">
            <v>754.6</v>
          </cell>
        </row>
        <row r="168">
          <cell r="D168" t="str">
            <v>CARLOS ROBERTO BARRETO DOS SANTOS</v>
          </cell>
          <cell r="F168" t="str">
            <v>ECRJ</v>
          </cell>
          <cell r="H168">
            <v>3.27</v>
          </cell>
          <cell r="I168">
            <v>719.4</v>
          </cell>
          <cell r="K168" t="str">
            <v>CARPINTEIRO</v>
          </cell>
          <cell r="L168" t="str">
            <v>SE-VITÓRIA/ARRANJO</v>
          </cell>
          <cell r="M168">
            <v>0</v>
          </cell>
          <cell r="N168" t="str">
            <v>T1</v>
          </cell>
          <cell r="O168">
            <v>0</v>
          </cell>
          <cell r="P168">
            <v>0</v>
          </cell>
          <cell r="Q168">
            <v>0</v>
          </cell>
          <cell r="R168" t="str">
            <v>T1</v>
          </cell>
          <cell r="S168" t="str">
            <v>T1</v>
          </cell>
          <cell r="T168" t="str">
            <v>T1</v>
          </cell>
          <cell r="U168">
            <v>754.6</v>
          </cell>
        </row>
        <row r="169">
          <cell r="D169" t="str">
            <v>ÉLIO DA SILVA QUEIROZ</v>
          </cell>
          <cell r="F169" t="str">
            <v>ECRJ</v>
          </cell>
          <cell r="I169">
            <v>700</v>
          </cell>
          <cell r="K169" t="str">
            <v>CARPINTEIRO</v>
          </cell>
          <cell r="L169" t="str">
            <v>DTL.T</v>
          </cell>
          <cell r="S169" t="str">
            <v>T1</v>
          </cell>
          <cell r="U169">
            <v>754.6</v>
          </cell>
        </row>
        <row r="170">
          <cell r="D170" t="str">
            <v>FRANCISCO DAS CHAGAS XIMENES FEIJÃO</v>
          </cell>
          <cell r="F170" t="str">
            <v>ECRJ</v>
          </cell>
          <cell r="H170">
            <v>3.27</v>
          </cell>
          <cell r="I170">
            <v>719.4</v>
          </cell>
          <cell r="K170" t="str">
            <v>CARPINTEIRO</v>
          </cell>
          <cell r="L170" t="str">
            <v>SE-SANTA CRUZ</v>
          </cell>
          <cell r="M170">
            <v>0</v>
          </cell>
          <cell r="N170" t="str">
            <v>T1</v>
          </cell>
          <cell r="O170">
            <v>0</v>
          </cell>
          <cell r="P170">
            <v>0</v>
          </cell>
          <cell r="Q170">
            <v>0</v>
          </cell>
          <cell r="R170" t="str">
            <v>T1</v>
          </cell>
          <cell r="S170" t="str">
            <v>T1</v>
          </cell>
          <cell r="T170" t="str">
            <v>T1</v>
          </cell>
          <cell r="U170">
            <v>754.6</v>
          </cell>
        </row>
        <row r="171">
          <cell r="D171" t="str">
            <v>ILSON BELO DOS REIS</v>
          </cell>
          <cell r="F171" t="str">
            <v>ECRJ</v>
          </cell>
          <cell r="H171">
            <v>3.27</v>
          </cell>
          <cell r="I171">
            <v>719.4</v>
          </cell>
          <cell r="K171" t="str">
            <v>CARPINTEIRO</v>
          </cell>
          <cell r="L171" t="str">
            <v>SE-ADRIAN / CHAV.</v>
          </cell>
          <cell r="N171" t="str">
            <v>T1</v>
          </cell>
          <cell r="O171">
            <v>0</v>
          </cell>
          <cell r="P171">
            <v>0</v>
          </cell>
          <cell r="Q171">
            <v>0</v>
          </cell>
          <cell r="R171" t="str">
            <v>T1</v>
          </cell>
          <cell r="S171" t="str">
            <v>T1</v>
          </cell>
          <cell r="T171" t="str">
            <v>T1</v>
          </cell>
          <cell r="U171">
            <v>754.6</v>
          </cell>
        </row>
        <row r="172">
          <cell r="D172" t="str">
            <v>MANOEL CARLOS SIQUEIRA LEMOS</v>
          </cell>
          <cell r="F172" t="str">
            <v>ECRJ</v>
          </cell>
          <cell r="H172">
            <v>3.27</v>
          </cell>
          <cell r="I172">
            <v>719.4</v>
          </cell>
          <cell r="K172" t="str">
            <v>CARPINTEIRO</v>
          </cell>
          <cell r="L172" t="str">
            <v>SE-ADRIAN / CHAV.</v>
          </cell>
          <cell r="N172" t="str">
            <v>T1</v>
          </cell>
          <cell r="O172">
            <v>0</v>
          </cell>
          <cell r="P172">
            <v>0</v>
          </cell>
          <cell r="Q172">
            <v>0</v>
          </cell>
          <cell r="R172" t="str">
            <v>T1</v>
          </cell>
          <cell r="S172" t="str">
            <v>T1</v>
          </cell>
          <cell r="T172" t="str">
            <v>T1</v>
          </cell>
          <cell r="U172">
            <v>754.6</v>
          </cell>
        </row>
        <row r="173">
          <cell r="D173" t="str">
            <v>MILTON FURTADO</v>
          </cell>
          <cell r="F173" t="str">
            <v>ECRJ</v>
          </cell>
          <cell r="H173">
            <v>3.46</v>
          </cell>
          <cell r="I173">
            <v>761.67</v>
          </cell>
          <cell r="K173" t="str">
            <v>CARPINTEIRO</v>
          </cell>
          <cell r="L173" t="str">
            <v>SANTA CRUZ</v>
          </cell>
          <cell r="M173">
            <v>0</v>
          </cell>
          <cell r="N173" t="str">
            <v>T2</v>
          </cell>
          <cell r="O173">
            <v>0</v>
          </cell>
          <cell r="P173">
            <v>0</v>
          </cell>
          <cell r="Q173">
            <v>0</v>
          </cell>
          <cell r="R173" t="str">
            <v>T1</v>
          </cell>
          <cell r="S173" t="str">
            <v>T2</v>
          </cell>
          <cell r="T173" t="str">
            <v>T1</v>
          </cell>
          <cell r="U173">
            <v>770</v>
          </cell>
        </row>
        <row r="174">
          <cell r="D174" t="str">
            <v>PAULO CÉSAR DAS DORES</v>
          </cell>
          <cell r="F174" t="str">
            <v>ECRJ</v>
          </cell>
          <cell r="H174">
            <v>3.27</v>
          </cell>
          <cell r="I174">
            <v>719.4</v>
          </cell>
          <cell r="K174" t="str">
            <v>CARPINTEIRO</v>
          </cell>
          <cell r="L174" t="str">
            <v>SE-JPGA/DISJ.</v>
          </cell>
          <cell r="M174">
            <v>10.8</v>
          </cell>
          <cell r="N174" t="str">
            <v>T1</v>
          </cell>
          <cell r="O174">
            <v>0</v>
          </cell>
          <cell r="P174">
            <v>0</v>
          </cell>
          <cell r="Q174" t="str">
            <v>T11</v>
          </cell>
          <cell r="R174" t="str">
            <v>T6</v>
          </cell>
          <cell r="S174" t="str">
            <v>T11</v>
          </cell>
          <cell r="T174" t="str">
            <v>T11</v>
          </cell>
          <cell r="U174">
            <v>754.6</v>
          </cell>
        </row>
        <row r="175">
          <cell r="D175" t="str">
            <v>MARCEL DA SILVA BUENO</v>
          </cell>
          <cell r="F175" t="str">
            <v>ECRJ</v>
          </cell>
          <cell r="H175">
            <v>3.52</v>
          </cell>
          <cell r="I175">
            <v>774.4</v>
          </cell>
          <cell r="K175" t="str">
            <v>ELETRICISTA BT</v>
          </cell>
          <cell r="L175" t="str">
            <v>SE-JPGA</v>
          </cell>
          <cell r="M175">
            <v>0.5</v>
          </cell>
          <cell r="N175" t="str">
            <v>T1</v>
          </cell>
          <cell r="O175">
            <v>0</v>
          </cell>
          <cell r="P175">
            <v>0</v>
          </cell>
          <cell r="Q175">
            <v>0</v>
          </cell>
          <cell r="R175" t="str">
            <v>T1</v>
          </cell>
          <cell r="S175" t="str">
            <v>T3</v>
          </cell>
          <cell r="T175" t="str">
            <v>T1</v>
          </cell>
          <cell r="U175">
            <v>785.4</v>
          </cell>
        </row>
        <row r="176">
          <cell r="D176" t="str">
            <v>NICANOR CLAÚDIO ORNELLAS</v>
          </cell>
          <cell r="F176" t="str">
            <v>ECRJ</v>
          </cell>
          <cell r="H176">
            <v>3.73</v>
          </cell>
          <cell r="I176">
            <v>820.26</v>
          </cell>
          <cell r="K176" t="str">
            <v>ELETRICISTA BT</v>
          </cell>
          <cell r="L176" t="str">
            <v>SE-JPGA</v>
          </cell>
          <cell r="M176">
            <v>0</v>
          </cell>
          <cell r="N176" t="str">
            <v>T1</v>
          </cell>
          <cell r="O176">
            <v>0</v>
          </cell>
          <cell r="P176">
            <v>0</v>
          </cell>
          <cell r="Q176">
            <v>0</v>
          </cell>
          <cell r="R176" t="str">
            <v>T1</v>
          </cell>
          <cell r="S176" t="str">
            <v>T6</v>
          </cell>
          <cell r="T176" t="str">
            <v>T1</v>
          </cell>
          <cell r="U176">
            <v>833.8</v>
          </cell>
        </row>
        <row r="177">
          <cell r="D177" t="str">
            <v>ANTONIO MARTINS AMARO</v>
          </cell>
          <cell r="F177" t="str">
            <v>ECRJ</v>
          </cell>
          <cell r="H177">
            <v>3.27</v>
          </cell>
          <cell r="I177">
            <v>719.4</v>
          </cell>
          <cell r="K177" t="str">
            <v>PEDREIRO</v>
          </cell>
          <cell r="L177" t="str">
            <v>SE-JPGA</v>
          </cell>
          <cell r="M177">
            <v>4.2</v>
          </cell>
          <cell r="N177" t="str">
            <v>T1</v>
          </cell>
          <cell r="O177">
            <v>0</v>
          </cell>
          <cell r="P177">
            <v>0</v>
          </cell>
          <cell r="Q177">
            <v>0</v>
          </cell>
          <cell r="R177" t="str">
            <v>T5</v>
          </cell>
          <cell r="S177" t="str">
            <v>T1</v>
          </cell>
          <cell r="T177" t="str">
            <v>T5</v>
          </cell>
          <cell r="U177">
            <v>754.6</v>
          </cell>
        </row>
        <row r="178">
          <cell r="D178" t="str">
            <v>GILLIARD DE SOUZA MOURA</v>
          </cell>
          <cell r="F178" t="str">
            <v>ECRJ</v>
          </cell>
          <cell r="H178">
            <v>3.27</v>
          </cell>
          <cell r="I178">
            <v>719.4</v>
          </cell>
          <cell r="K178" t="str">
            <v>PEDREIRO</v>
          </cell>
          <cell r="L178" t="str">
            <v>SE-ADRIAN / CHAV.</v>
          </cell>
          <cell r="M178">
            <v>2.9</v>
          </cell>
          <cell r="N178" t="str">
            <v>T1</v>
          </cell>
          <cell r="O178">
            <v>0</v>
          </cell>
          <cell r="P178">
            <v>0</v>
          </cell>
          <cell r="Q178">
            <v>0</v>
          </cell>
          <cell r="R178" t="str">
            <v>T3</v>
          </cell>
          <cell r="S178" t="str">
            <v>T1</v>
          </cell>
          <cell r="T178" t="str">
            <v>T3</v>
          </cell>
          <cell r="U178">
            <v>754.6</v>
          </cell>
        </row>
        <row r="179">
          <cell r="D179" t="str">
            <v>ISAC DOS SANTOS LOPES</v>
          </cell>
          <cell r="F179" t="str">
            <v>ECRJ</v>
          </cell>
          <cell r="H179">
            <v>3.27</v>
          </cell>
          <cell r="I179">
            <v>719.4</v>
          </cell>
          <cell r="K179" t="str">
            <v>PEDREIRO</v>
          </cell>
          <cell r="L179" t="str">
            <v>SE-VITÓRIA/ARRANJO</v>
          </cell>
          <cell r="M179">
            <v>0</v>
          </cell>
          <cell r="N179" t="str">
            <v>T1</v>
          </cell>
          <cell r="O179">
            <v>0</v>
          </cell>
          <cell r="P179">
            <v>0</v>
          </cell>
          <cell r="Q179">
            <v>0</v>
          </cell>
          <cell r="R179" t="str">
            <v>T1</v>
          </cell>
          <cell r="S179" t="str">
            <v>T1</v>
          </cell>
          <cell r="T179" t="str">
            <v>T1</v>
          </cell>
          <cell r="U179">
            <v>754.6</v>
          </cell>
        </row>
        <row r="180">
          <cell r="D180" t="str">
            <v>JÔ LOPES DA ROCHA</v>
          </cell>
          <cell r="F180" t="str">
            <v>ECRJ</v>
          </cell>
          <cell r="H180">
            <v>3.27</v>
          </cell>
          <cell r="I180">
            <v>719.4</v>
          </cell>
          <cell r="K180" t="str">
            <v>PEDREIRO</v>
          </cell>
          <cell r="L180" t="str">
            <v>SE-VITÓRIA/ARRANJO</v>
          </cell>
          <cell r="N180" t="str">
            <v>T1</v>
          </cell>
          <cell r="O180">
            <v>0</v>
          </cell>
          <cell r="P180">
            <v>0</v>
          </cell>
          <cell r="Q180">
            <v>0</v>
          </cell>
          <cell r="R180" t="str">
            <v>T1</v>
          </cell>
          <cell r="S180" t="str">
            <v>T1</v>
          </cell>
          <cell r="T180" t="str">
            <v>T1</v>
          </cell>
          <cell r="U180">
            <v>754.6</v>
          </cell>
        </row>
        <row r="181">
          <cell r="D181" t="str">
            <v>JORGE BATISTA LIMA</v>
          </cell>
          <cell r="F181" t="str">
            <v>ECRJ</v>
          </cell>
          <cell r="H181">
            <v>3.27</v>
          </cell>
          <cell r="I181">
            <v>719.4</v>
          </cell>
          <cell r="K181" t="str">
            <v>PEDREIRO</v>
          </cell>
          <cell r="L181" t="str">
            <v>PINHEIRAL / PRAD</v>
          </cell>
          <cell r="N181" t="str">
            <v>T1</v>
          </cell>
          <cell r="O181">
            <v>0</v>
          </cell>
          <cell r="P181">
            <v>0</v>
          </cell>
          <cell r="Q181">
            <v>0</v>
          </cell>
          <cell r="R181" t="str">
            <v>T1</v>
          </cell>
          <cell r="S181" t="str">
            <v>T1</v>
          </cell>
          <cell r="T181" t="str">
            <v>T1</v>
          </cell>
          <cell r="U181">
            <v>754.6</v>
          </cell>
        </row>
        <row r="182">
          <cell r="D182" t="str">
            <v>JOSÉ ANTÔNIO DE OLIVEIRA</v>
          </cell>
          <cell r="F182" t="str">
            <v>ECRJ</v>
          </cell>
          <cell r="H182">
            <v>3.46</v>
          </cell>
          <cell r="I182">
            <v>761.67</v>
          </cell>
          <cell r="K182" t="str">
            <v>PEDREIRO</v>
          </cell>
          <cell r="L182" t="str">
            <v>PINHEIRAL / PRAD</v>
          </cell>
          <cell r="N182" t="str">
            <v>T2</v>
          </cell>
          <cell r="O182">
            <v>0</v>
          </cell>
          <cell r="P182">
            <v>0</v>
          </cell>
          <cell r="Q182">
            <v>0</v>
          </cell>
          <cell r="R182" t="str">
            <v>T1</v>
          </cell>
          <cell r="S182" t="str">
            <v>T2</v>
          </cell>
          <cell r="T182" t="str">
            <v>T1</v>
          </cell>
          <cell r="U182">
            <v>770</v>
          </cell>
        </row>
        <row r="183">
          <cell r="D183" t="str">
            <v>JOSÉ ANTÔNIO ROCHA CORREA</v>
          </cell>
          <cell r="F183" t="str">
            <v>ECRJ</v>
          </cell>
          <cell r="I183">
            <v>600</v>
          </cell>
          <cell r="K183" t="str">
            <v>PEDREIRO</v>
          </cell>
          <cell r="L183" t="str">
            <v>DACQ.T</v>
          </cell>
          <cell r="S183" t="str">
            <v>T1</v>
          </cell>
          <cell r="U183">
            <v>754.6</v>
          </cell>
        </row>
        <row r="184">
          <cell r="D184" t="str">
            <v>JOSÉ ERIVAM DA SILVA</v>
          </cell>
          <cell r="F184" t="str">
            <v>ECRJ</v>
          </cell>
          <cell r="H184">
            <v>3.27</v>
          </cell>
          <cell r="I184">
            <v>719.4</v>
          </cell>
          <cell r="K184" t="str">
            <v>PEDREIRO</v>
          </cell>
          <cell r="L184" t="str">
            <v>SE-JPGA</v>
          </cell>
          <cell r="M184">
            <v>0</v>
          </cell>
          <cell r="N184" t="str">
            <v>T1</v>
          </cell>
          <cell r="O184">
            <v>0</v>
          </cell>
          <cell r="P184">
            <v>0</v>
          </cell>
          <cell r="Q184">
            <v>0</v>
          </cell>
          <cell r="R184" t="str">
            <v>T1</v>
          </cell>
          <cell r="S184" t="str">
            <v>T1</v>
          </cell>
          <cell r="T184" t="str">
            <v>T1</v>
          </cell>
          <cell r="U184">
            <v>754.6</v>
          </cell>
        </row>
        <row r="185">
          <cell r="D185" t="str">
            <v>NÉLSON EDSON  RIBEIRO MOÇO JÚNIOR</v>
          </cell>
          <cell r="F185" t="str">
            <v>ECRJ</v>
          </cell>
          <cell r="I185">
            <v>700</v>
          </cell>
          <cell r="K185" t="str">
            <v>PEDREIRO</v>
          </cell>
          <cell r="L185" t="str">
            <v>DTL.T</v>
          </cell>
          <cell r="S185" t="str">
            <v>T1</v>
          </cell>
          <cell r="U185">
            <v>754.6</v>
          </cell>
        </row>
        <row r="186">
          <cell r="D186" t="str">
            <v>PAULO CÉSAR SANTOS DE SOUZA</v>
          </cell>
          <cell r="F186" t="str">
            <v>ECRJ</v>
          </cell>
          <cell r="H186">
            <v>3.27</v>
          </cell>
          <cell r="I186">
            <v>719.4</v>
          </cell>
          <cell r="K186" t="str">
            <v>PEDREIRO</v>
          </cell>
          <cell r="L186" t="str">
            <v>SE-ADRIAN / CHAV.</v>
          </cell>
          <cell r="M186">
            <v>0</v>
          </cell>
          <cell r="N186" t="str">
            <v>T1</v>
          </cell>
          <cell r="O186">
            <v>0</v>
          </cell>
          <cell r="P186">
            <v>0</v>
          </cell>
          <cell r="Q186">
            <v>0</v>
          </cell>
          <cell r="R186" t="str">
            <v>T1</v>
          </cell>
          <cell r="S186" t="str">
            <v>T1</v>
          </cell>
          <cell r="T186" t="str">
            <v>T1</v>
          </cell>
          <cell r="U186">
            <v>754.6</v>
          </cell>
        </row>
        <row r="187">
          <cell r="D187" t="str">
            <v>ROBERTO BERNARDO DA SILVA</v>
          </cell>
          <cell r="F187" t="str">
            <v>ECRJ</v>
          </cell>
          <cell r="H187">
            <v>3.27</v>
          </cell>
          <cell r="I187">
            <v>719.4</v>
          </cell>
          <cell r="K187" t="str">
            <v>PEDREIRO</v>
          </cell>
          <cell r="L187" t="str">
            <v>SE CAMPOS</v>
          </cell>
          <cell r="M187">
            <v>0</v>
          </cell>
          <cell r="N187" t="str">
            <v>T1</v>
          </cell>
          <cell r="O187">
            <v>0</v>
          </cell>
          <cell r="P187">
            <v>0</v>
          </cell>
          <cell r="Q187">
            <v>0</v>
          </cell>
          <cell r="R187" t="str">
            <v>T1</v>
          </cell>
          <cell r="S187" t="str">
            <v>T1</v>
          </cell>
          <cell r="T187" t="str">
            <v>T1</v>
          </cell>
          <cell r="U187">
            <v>754.6</v>
          </cell>
        </row>
        <row r="188">
          <cell r="D188" t="str">
            <v>ROBERTO ROCHA CORREA</v>
          </cell>
          <cell r="F188" t="str">
            <v>ECRJ</v>
          </cell>
          <cell r="H188">
            <v>3.27</v>
          </cell>
          <cell r="I188">
            <v>719.4</v>
          </cell>
          <cell r="K188" t="str">
            <v>PEDREIRO</v>
          </cell>
          <cell r="L188" t="str">
            <v>SE-JPGA</v>
          </cell>
          <cell r="M188">
            <v>0</v>
          </cell>
          <cell r="N188" t="str">
            <v>T1</v>
          </cell>
          <cell r="O188">
            <v>0</v>
          </cell>
          <cell r="P188">
            <v>0</v>
          </cell>
          <cell r="Q188">
            <v>0</v>
          </cell>
          <cell r="R188" t="str">
            <v>T1</v>
          </cell>
          <cell r="S188" t="str">
            <v>T1</v>
          </cell>
          <cell r="T188" t="str">
            <v>T1</v>
          </cell>
          <cell r="U188">
            <v>754.6</v>
          </cell>
        </row>
        <row r="189">
          <cell r="D189" t="str">
            <v>WANDERSON  A. SILVANO</v>
          </cell>
          <cell r="F189" t="str">
            <v>ECRJ</v>
          </cell>
          <cell r="I189">
            <v>600</v>
          </cell>
          <cell r="K189" t="str">
            <v>PEDREIRO</v>
          </cell>
          <cell r="L189" t="str">
            <v>DACQ.T</v>
          </cell>
          <cell r="S189" t="str">
            <v>T1</v>
          </cell>
          <cell r="U189">
            <v>754.6</v>
          </cell>
        </row>
        <row r="190">
          <cell r="D190" t="str">
            <v>ELIAS DIAS DA SILVA</v>
          </cell>
          <cell r="F190" t="str">
            <v>ECRJ</v>
          </cell>
          <cell r="H190">
            <v>3.27</v>
          </cell>
          <cell r="I190">
            <v>719.4</v>
          </cell>
          <cell r="K190" t="str">
            <v>PINTOR</v>
          </cell>
          <cell r="L190" t="str">
            <v>SE-ADRIAN / CHAV.</v>
          </cell>
          <cell r="M190">
            <v>0</v>
          </cell>
          <cell r="N190" t="str">
            <v>T1</v>
          </cell>
          <cell r="O190">
            <v>0</v>
          </cell>
          <cell r="P190">
            <v>0</v>
          </cell>
          <cell r="Q190">
            <v>0</v>
          </cell>
          <cell r="R190" t="str">
            <v>T1</v>
          </cell>
          <cell r="S190" t="str">
            <v>T1</v>
          </cell>
          <cell r="T190" t="str">
            <v>T1</v>
          </cell>
          <cell r="U190">
            <v>754.6</v>
          </cell>
        </row>
        <row r="191">
          <cell r="D191" t="str">
            <v>LUCIANO BEZERRA DA SILVA</v>
          </cell>
          <cell r="F191" t="str">
            <v>ECRJ</v>
          </cell>
          <cell r="H191">
            <v>3.27</v>
          </cell>
          <cell r="I191">
            <v>719.4</v>
          </cell>
          <cell r="K191" t="str">
            <v>PINTOR</v>
          </cell>
          <cell r="L191" t="str">
            <v>SE-JPGA</v>
          </cell>
          <cell r="M191">
            <v>0</v>
          </cell>
          <cell r="N191" t="str">
            <v>T1</v>
          </cell>
          <cell r="O191">
            <v>0</v>
          </cell>
          <cell r="P191">
            <v>0</v>
          </cell>
          <cell r="Q191">
            <v>0</v>
          </cell>
          <cell r="R191" t="str">
            <v>T1</v>
          </cell>
          <cell r="S191" t="str">
            <v>T1</v>
          </cell>
          <cell r="T191" t="str">
            <v>T1</v>
          </cell>
          <cell r="U191">
            <v>754.6</v>
          </cell>
        </row>
        <row r="192">
          <cell r="D192" t="str">
            <v>ERALDO DIAS RODRIGUES</v>
          </cell>
          <cell r="F192" t="str">
            <v>ECRJ</v>
          </cell>
          <cell r="H192">
            <v>5.0599999999999996</v>
          </cell>
          <cell r="I192">
            <v>1113.21</v>
          </cell>
          <cell r="K192" t="str">
            <v>SOLDADOR</v>
          </cell>
          <cell r="L192" t="str">
            <v>SE-JPGA / OFICINA</v>
          </cell>
          <cell r="M192">
            <v>0</v>
          </cell>
          <cell r="N192" t="str">
            <v>T2</v>
          </cell>
          <cell r="O192">
            <v>0</v>
          </cell>
          <cell r="P192">
            <v>0</v>
          </cell>
          <cell r="Q192">
            <v>0</v>
          </cell>
          <cell r="R192" t="str">
            <v>T1</v>
          </cell>
          <cell r="S192" t="str">
            <v>T11</v>
          </cell>
          <cell r="T192" t="str">
            <v>T1</v>
          </cell>
          <cell r="U192">
            <v>833.8</v>
          </cell>
        </row>
        <row r="193">
          <cell r="D193" t="str">
            <v>FLÁVIO MORAES BARBOSA</v>
          </cell>
          <cell r="F193" t="str">
            <v>ECRJ</v>
          </cell>
          <cell r="H193">
            <v>3.27</v>
          </cell>
          <cell r="I193">
            <v>719.4</v>
          </cell>
          <cell r="K193" t="str">
            <v>TORNEIRO MECÂNICO</v>
          </cell>
          <cell r="L193" t="str">
            <v>SE-JPGA / OFICINA</v>
          </cell>
          <cell r="M193">
            <v>0</v>
          </cell>
          <cell r="N193" t="str">
            <v>T1</v>
          </cell>
          <cell r="O193">
            <v>0</v>
          </cell>
          <cell r="P193">
            <v>0</v>
          </cell>
          <cell r="Q193">
            <v>0</v>
          </cell>
          <cell r="R193" t="str">
            <v>T1</v>
          </cell>
          <cell r="S193" t="str">
            <v>T1</v>
          </cell>
          <cell r="T193" t="str">
            <v>T1</v>
          </cell>
          <cell r="U193">
            <v>754.6</v>
          </cell>
        </row>
        <row r="194">
          <cell r="H194">
            <v>0</v>
          </cell>
          <cell r="M194" t="e">
            <v>#N/A</v>
          </cell>
          <cell r="N194">
            <v>0</v>
          </cell>
          <cell r="O194" t="e">
            <v>#N/A</v>
          </cell>
          <cell r="P194" t="e">
            <v>#N/A</v>
          </cell>
          <cell r="Q194" t="e">
            <v>#N/A</v>
          </cell>
          <cell r="R194" t="e">
            <v>#N/A</v>
          </cell>
          <cell r="S194" t="str">
            <v>T8</v>
          </cell>
          <cell r="T194" t="e">
            <v>#N/A</v>
          </cell>
        </row>
        <row r="195">
          <cell r="H195">
            <v>0</v>
          </cell>
          <cell r="M195" t="e">
            <v>#N/A</v>
          </cell>
          <cell r="N195">
            <v>0</v>
          </cell>
          <cell r="O195" t="e">
            <v>#N/A</v>
          </cell>
          <cell r="P195" t="e">
            <v>#N/A</v>
          </cell>
          <cell r="Q195" t="e">
            <v>#N/A</v>
          </cell>
          <cell r="R195" t="e">
            <v>#N/A</v>
          </cell>
          <cell r="S195" t="str">
            <v>T6</v>
          </cell>
          <cell r="T195" t="e">
            <v>#N/A</v>
          </cell>
        </row>
        <row r="196">
          <cell r="H196">
            <v>0</v>
          </cell>
          <cell r="M196" t="e">
            <v>#N/A</v>
          </cell>
          <cell r="N196">
            <v>0</v>
          </cell>
          <cell r="O196" t="e">
            <v>#N/A</v>
          </cell>
          <cell r="P196" t="e">
            <v>#N/A</v>
          </cell>
          <cell r="Q196" t="e">
            <v>#N/A</v>
          </cell>
          <cell r="R196" t="e">
            <v>#N/A</v>
          </cell>
          <cell r="S196" t="str">
            <v>T6</v>
          </cell>
          <cell r="T196" t="e">
            <v>#N/A</v>
          </cell>
        </row>
        <row r="197">
          <cell r="H197">
            <v>0</v>
          </cell>
          <cell r="M197" t="e">
            <v>#N/A</v>
          </cell>
          <cell r="N197">
            <v>0</v>
          </cell>
          <cell r="O197" t="e">
            <v>#N/A</v>
          </cell>
          <cell r="P197" t="e">
            <v>#N/A</v>
          </cell>
          <cell r="Q197" t="e">
            <v>#N/A</v>
          </cell>
          <cell r="R197" t="e">
            <v>#N/A</v>
          </cell>
          <cell r="S197" t="e">
            <v>#N/A</v>
          </cell>
          <cell r="T197" t="e">
            <v>#N/A</v>
          </cell>
        </row>
        <row r="198">
          <cell r="H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 t="str">
            <v>T1</v>
          </cell>
          <cell r="S198" t="str">
            <v>T7</v>
          </cell>
          <cell r="T198" t="str">
            <v>T1</v>
          </cell>
        </row>
        <row r="199">
          <cell r="H199">
            <v>0</v>
          </cell>
          <cell r="M199" t="e">
            <v>#N/A</v>
          </cell>
          <cell r="N199">
            <v>0</v>
          </cell>
          <cell r="O199" t="e">
            <v>#N/A</v>
          </cell>
          <cell r="P199" t="e">
            <v>#N/A</v>
          </cell>
          <cell r="Q199" t="e">
            <v>#N/A</v>
          </cell>
          <cell r="R199" t="e">
            <v>#N/A</v>
          </cell>
          <cell r="S199" t="e">
            <v>#N/A</v>
          </cell>
          <cell r="T199" t="e">
            <v>#N/A</v>
          </cell>
        </row>
        <row r="200">
          <cell r="H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 t="str">
            <v>T1</v>
          </cell>
          <cell r="S200" t="str">
            <v>T7</v>
          </cell>
          <cell r="T200" t="str">
            <v>T1</v>
          </cell>
        </row>
        <row r="201">
          <cell r="H201">
            <v>0</v>
          </cell>
          <cell r="M201" t="e">
            <v>#N/A</v>
          </cell>
          <cell r="N201">
            <v>0</v>
          </cell>
          <cell r="O201" t="e">
            <v>#N/A</v>
          </cell>
          <cell r="P201" t="e">
            <v>#N/A</v>
          </cell>
          <cell r="Q201" t="e">
            <v>#N/A</v>
          </cell>
          <cell r="R201" t="e">
            <v>#N/A</v>
          </cell>
          <cell r="S201" t="str">
            <v>T8</v>
          </cell>
          <cell r="T201" t="e">
            <v>#N/A</v>
          </cell>
        </row>
        <row r="202">
          <cell r="H202">
            <v>0</v>
          </cell>
          <cell r="M202" t="e">
            <v>#N/A</v>
          </cell>
          <cell r="N202">
            <v>0</v>
          </cell>
          <cell r="O202" t="e">
            <v>#N/A</v>
          </cell>
          <cell r="P202" t="e">
            <v>#N/A</v>
          </cell>
          <cell r="Q202" t="e">
            <v>#N/A</v>
          </cell>
          <cell r="R202" t="e">
            <v>#N/A</v>
          </cell>
          <cell r="S202" t="str">
            <v>T6</v>
          </cell>
          <cell r="T202" t="e">
            <v>#N/A</v>
          </cell>
        </row>
        <row r="203">
          <cell r="H203">
            <v>0</v>
          </cell>
          <cell r="M203">
            <v>0.5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 t="str">
            <v>T1</v>
          </cell>
          <cell r="S203" t="str">
            <v>T1</v>
          </cell>
          <cell r="T203" t="str">
            <v>T1</v>
          </cell>
        </row>
        <row r="204">
          <cell r="H204">
            <v>0</v>
          </cell>
          <cell r="M204">
            <v>0.6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 t="str">
            <v>T1</v>
          </cell>
          <cell r="S204" t="str">
            <v>T1</v>
          </cell>
          <cell r="T204" t="str">
            <v>T1</v>
          </cell>
        </row>
        <row r="205">
          <cell r="D205" t="str">
            <v>LUIZ SANTOS DE ARAÚJO</v>
          </cell>
          <cell r="F205" t="str">
            <v>ECRJ</v>
          </cell>
          <cell r="H205">
            <v>5.0599999999999996</v>
          </cell>
          <cell r="I205">
            <v>1113.21</v>
          </cell>
          <cell r="K205" t="str">
            <v>AUXILIAR DE TOPOGRAFIA</v>
          </cell>
          <cell r="L205" t="str">
            <v>SE-JPGA</v>
          </cell>
          <cell r="M205">
            <v>0</v>
          </cell>
          <cell r="N205" t="str">
            <v>T3</v>
          </cell>
          <cell r="O205">
            <v>0</v>
          </cell>
          <cell r="P205">
            <v>0</v>
          </cell>
          <cell r="Q205">
            <v>0</v>
          </cell>
          <cell r="R205" t="str">
            <v>T1</v>
          </cell>
          <cell r="S205" t="str">
            <v>T8</v>
          </cell>
          <cell r="T205" t="str">
            <v>T1</v>
          </cell>
          <cell r="U205">
            <v>1174.8</v>
          </cell>
        </row>
        <row r="206">
          <cell r="D206" t="str">
            <v>ALEXANDRE BENEDICTO DA SILVA</v>
          </cell>
          <cell r="F206" t="str">
            <v>ECRJ</v>
          </cell>
          <cell r="H206">
            <v>6.13</v>
          </cell>
          <cell r="I206">
            <v>1347.57</v>
          </cell>
          <cell r="K206" t="str">
            <v>AUXILIAR TÉCNICO</v>
          </cell>
          <cell r="L206" t="str">
            <v>DACQ.T</v>
          </cell>
          <cell r="M206">
            <v>0</v>
          </cell>
          <cell r="N206" t="str">
            <v>T4</v>
          </cell>
          <cell r="O206">
            <v>0</v>
          </cell>
          <cell r="P206">
            <v>0</v>
          </cell>
          <cell r="Q206">
            <v>0</v>
          </cell>
          <cell r="R206" t="str">
            <v>T1</v>
          </cell>
          <cell r="S206" t="str">
            <v>T9</v>
          </cell>
          <cell r="T206" t="str">
            <v>T1</v>
          </cell>
          <cell r="U206">
            <v>1353</v>
          </cell>
        </row>
        <row r="207">
          <cell r="D207" t="str">
            <v>GILBERTO GIFFONI JUNIOR</v>
          </cell>
          <cell r="F207" t="str">
            <v>ECRJ</v>
          </cell>
          <cell r="H207">
            <v>3.99</v>
          </cell>
          <cell r="I207">
            <v>878.85</v>
          </cell>
          <cell r="K207" t="str">
            <v>AUXILIAR TÉCNICO</v>
          </cell>
          <cell r="L207" t="str">
            <v>SE-JPGA</v>
          </cell>
          <cell r="M207">
            <v>0</v>
          </cell>
          <cell r="N207" t="str">
            <v>T2</v>
          </cell>
          <cell r="O207">
            <v>0</v>
          </cell>
          <cell r="P207">
            <v>0</v>
          </cell>
          <cell r="Q207">
            <v>0</v>
          </cell>
          <cell r="R207" t="str">
            <v>T1</v>
          </cell>
          <cell r="S207" t="str">
            <v>T6</v>
          </cell>
          <cell r="T207" t="str">
            <v>T1</v>
          </cell>
          <cell r="U207">
            <v>904.2</v>
          </cell>
        </row>
        <row r="208">
          <cell r="D208" t="str">
            <v>HUGO DIAS MACIEL</v>
          </cell>
          <cell r="F208" t="str">
            <v>ECRJ</v>
          </cell>
          <cell r="H208">
            <v>3.99</v>
          </cell>
          <cell r="I208">
            <v>878.85</v>
          </cell>
          <cell r="K208" t="str">
            <v>AUXILIAR TÉCNICO</v>
          </cell>
          <cell r="L208" t="str">
            <v>ECRJ.T/LT</v>
          </cell>
          <cell r="N208" t="str">
            <v>T2</v>
          </cell>
          <cell r="O208">
            <v>0</v>
          </cell>
          <cell r="P208">
            <v>0</v>
          </cell>
          <cell r="Q208">
            <v>0</v>
          </cell>
          <cell r="R208" t="str">
            <v>T1</v>
          </cell>
          <cell r="S208" t="str">
            <v>T6</v>
          </cell>
          <cell r="T208" t="str">
            <v>T1</v>
          </cell>
          <cell r="U208">
            <v>904.2</v>
          </cell>
        </row>
        <row r="209">
          <cell r="D209" t="str">
            <v>LUIZA GONÇALVES MACEDO</v>
          </cell>
          <cell r="F209" t="str">
            <v>ECRJ</v>
          </cell>
          <cell r="H209">
            <v>3.06</v>
          </cell>
          <cell r="I209">
            <v>673.78499999999997</v>
          </cell>
          <cell r="K209" t="str">
            <v>AUXILIAR TÉCNICO</v>
          </cell>
          <cell r="L209" t="str">
            <v>ECRJ.T / SE</v>
          </cell>
          <cell r="N209" t="str">
            <v>T1</v>
          </cell>
          <cell r="O209">
            <v>0</v>
          </cell>
          <cell r="P209">
            <v>0</v>
          </cell>
          <cell r="Q209">
            <v>0</v>
          </cell>
          <cell r="R209" t="str">
            <v>T1</v>
          </cell>
          <cell r="S209" t="str">
            <v>T1</v>
          </cell>
          <cell r="T209" t="str">
            <v>T1</v>
          </cell>
          <cell r="U209">
            <v>675.4</v>
          </cell>
        </row>
        <row r="210">
          <cell r="D210" t="str">
            <v>PEDRO ARDÉ RUIZ</v>
          </cell>
          <cell r="F210" t="str">
            <v>ECRJ</v>
          </cell>
          <cell r="H210">
            <v>6.13</v>
          </cell>
          <cell r="I210">
            <v>1347.57</v>
          </cell>
          <cell r="K210" t="str">
            <v>AUXILIAR TÉCNICO</v>
          </cell>
          <cell r="L210" t="str">
            <v>ECRJ.T / SE</v>
          </cell>
          <cell r="M210">
            <v>0</v>
          </cell>
          <cell r="N210" t="str">
            <v>T4</v>
          </cell>
          <cell r="O210">
            <v>0</v>
          </cell>
          <cell r="P210">
            <v>0</v>
          </cell>
          <cell r="Q210">
            <v>0</v>
          </cell>
          <cell r="R210" t="str">
            <v>T1</v>
          </cell>
          <cell r="S210" t="str">
            <v>T9</v>
          </cell>
          <cell r="T210" t="str">
            <v>T1</v>
          </cell>
          <cell r="U210">
            <v>1353</v>
          </cell>
        </row>
        <row r="211">
          <cell r="H211">
            <v>0</v>
          </cell>
          <cell r="M211" t="e">
            <v>#N/A</v>
          </cell>
          <cell r="N211">
            <v>0</v>
          </cell>
          <cell r="O211" t="e">
            <v>#N/A</v>
          </cell>
          <cell r="P211" t="e">
            <v>#N/A</v>
          </cell>
          <cell r="Q211" t="e">
            <v>#N/A</v>
          </cell>
          <cell r="R211" t="e">
            <v>#N/A</v>
          </cell>
          <cell r="S211" t="str">
            <v>T6</v>
          </cell>
          <cell r="T211" t="e">
            <v>#N/A</v>
          </cell>
        </row>
        <row r="212">
          <cell r="H212">
            <v>0</v>
          </cell>
          <cell r="M212" t="e">
            <v>#N/A</v>
          </cell>
          <cell r="N212">
            <v>0</v>
          </cell>
          <cell r="O212" t="e">
            <v>#N/A</v>
          </cell>
          <cell r="P212" t="e">
            <v>#N/A</v>
          </cell>
          <cell r="Q212" t="e">
            <v>#N/A</v>
          </cell>
          <cell r="R212" t="e">
            <v>#N/A</v>
          </cell>
          <cell r="S212" t="str">
            <v>T6</v>
          </cell>
          <cell r="T212" t="e">
            <v>#N/A</v>
          </cell>
        </row>
        <row r="213">
          <cell r="H213">
            <v>0</v>
          </cell>
          <cell r="M213" t="e">
            <v>#N/A</v>
          </cell>
          <cell r="N213">
            <v>0</v>
          </cell>
          <cell r="O213" t="e">
            <v>#N/A</v>
          </cell>
          <cell r="P213" t="e">
            <v>#N/A</v>
          </cell>
          <cell r="Q213" t="e">
            <v>#N/A</v>
          </cell>
          <cell r="R213" t="e">
            <v>#N/A</v>
          </cell>
          <cell r="S213" t="str">
            <v>T6</v>
          </cell>
          <cell r="T213" t="e">
            <v>#N/A</v>
          </cell>
        </row>
        <row r="214">
          <cell r="H214">
            <v>0</v>
          </cell>
          <cell r="M214" t="e">
            <v>#N/A</v>
          </cell>
          <cell r="N214">
            <v>0</v>
          </cell>
          <cell r="O214" t="e">
            <v>#N/A</v>
          </cell>
          <cell r="P214" t="e">
            <v>#N/A</v>
          </cell>
          <cell r="Q214" t="e">
            <v>#N/A</v>
          </cell>
          <cell r="R214" t="e">
            <v>#N/A</v>
          </cell>
          <cell r="S214" t="str">
            <v>T6</v>
          </cell>
          <cell r="T214" t="e">
            <v>#N/A</v>
          </cell>
        </row>
        <row r="215">
          <cell r="H215">
            <v>0</v>
          </cell>
          <cell r="M215" t="e">
            <v>#N/A</v>
          </cell>
          <cell r="N215">
            <v>0</v>
          </cell>
          <cell r="O215" t="e">
            <v>#N/A</v>
          </cell>
          <cell r="P215" t="e">
            <v>#N/A</v>
          </cell>
          <cell r="Q215" t="e">
            <v>#N/A</v>
          </cell>
          <cell r="R215" t="e">
            <v>#N/A</v>
          </cell>
          <cell r="S215" t="e">
            <v>#N/A</v>
          </cell>
          <cell r="T215" t="e">
            <v>#N/A</v>
          </cell>
        </row>
        <row r="216">
          <cell r="H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 t="str">
            <v>T1</v>
          </cell>
          <cell r="S216" t="str">
            <v>T6</v>
          </cell>
          <cell r="T216" t="str">
            <v>T1</v>
          </cell>
        </row>
        <row r="217">
          <cell r="H217">
            <v>0</v>
          </cell>
          <cell r="M217" t="e">
            <v>#N/A</v>
          </cell>
          <cell r="N217">
            <v>0</v>
          </cell>
          <cell r="O217" t="e">
            <v>#N/A</v>
          </cell>
          <cell r="P217" t="e">
            <v>#N/A</v>
          </cell>
          <cell r="Q217" t="e">
            <v>#N/A</v>
          </cell>
          <cell r="R217" t="e">
            <v>#N/A</v>
          </cell>
          <cell r="S217" t="str">
            <v>T6</v>
          </cell>
          <cell r="T217" t="e">
            <v>#N/A</v>
          </cell>
        </row>
        <row r="218">
          <cell r="H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 t="str">
            <v>T1</v>
          </cell>
          <cell r="S218" t="str">
            <v>T6</v>
          </cell>
          <cell r="T218" t="str">
            <v>T1</v>
          </cell>
        </row>
        <row r="219">
          <cell r="H219">
            <v>0</v>
          </cell>
          <cell r="M219" t="e">
            <v>#N/A</v>
          </cell>
          <cell r="N219">
            <v>0</v>
          </cell>
          <cell r="O219" t="e">
            <v>#N/A</v>
          </cell>
          <cell r="P219" t="e">
            <v>#N/A</v>
          </cell>
          <cell r="Q219" t="e">
            <v>#N/A</v>
          </cell>
          <cell r="R219" t="e">
            <v>#N/A</v>
          </cell>
          <cell r="S219" t="str">
            <v>T6</v>
          </cell>
          <cell r="T219" t="e">
            <v>#N/A</v>
          </cell>
        </row>
        <row r="220">
          <cell r="H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 t="str">
            <v>T1</v>
          </cell>
          <cell r="S220" t="str">
            <v>T1</v>
          </cell>
          <cell r="T220" t="str">
            <v>T1</v>
          </cell>
        </row>
        <row r="221">
          <cell r="H221">
            <v>0</v>
          </cell>
          <cell r="M221" t="e">
            <v>#N/A</v>
          </cell>
          <cell r="N221">
            <v>0</v>
          </cell>
          <cell r="O221" t="e">
            <v>#N/A</v>
          </cell>
          <cell r="P221" t="e">
            <v>#N/A</v>
          </cell>
          <cell r="Q221" t="e">
            <v>#N/A</v>
          </cell>
          <cell r="R221" t="e">
            <v>#N/A</v>
          </cell>
          <cell r="S221" t="str">
            <v>T6</v>
          </cell>
          <cell r="T221" t="e">
            <v>#N/A</v>
          </cell>
        </row>
        <row r="222">
          <cell r="H222">
            <v>0</v>
          </cell>
          <cell r="M222" t="e">
            <v>#N/A</v>
          </cell>
          <cell r="N222">
            <v>0</v>
          </cell>
          <cell r="O222" t="e">
            <v>#N/A</v>
          </cell>
          <cell r="P222" t="e">
            <v>#N/A</v>
          </cell>
          <cell r="Q222" t="e">
            <v>#N/A</v>
          </cell>
          <cell r="R222" t="e">
            <v>#N/A</v>
          </cell>
          <cell r="S222" t="str">
            <v>T6</v>
          </cell>
          <cell r="T222" t="e">
            <v>#N/A</v>
          </cell>
        </row>
        <row r="223">
          <cell r="H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 t="str">
            <v>T1</v>
          </cell>
          <cell r="S223" t="str">
            <v>T6</v>
          </cell>
          <cell r="T223" t="str">
            <v>T1</v>
          </cell>
        </row>
        <row r="224">
          <cell r="H224">
            <v>0</v>
          </cell>
          <cell r="M224">
            <v>4.2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 t="str">
            <v>T5</v>
          </cell>
          <cell r="S224" t="str">
            <v>T5</v>
          </cell>
          <cell r="T224" t="str">
            <v>T5</v>
          </cell>
        </row>
        <row r="225">
          <cell r="H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 t="str">
            <v>T1</v>
          </cell>
          <cell r="S225" t="str">
            <v>T1</v>
          </cell>
          <cell r="T225" t="str">
            <v>T1</v>
          </cell>
        </row>
        <row r="226">
          <cell r="H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 t="str">
            <v>T1</v>
          </cell>
          <cell r="S226" t="str">
            <v>T6</v>
          </cell>
          <cell r="T226" t="str">
            <v>T1</v>
          </cell>
        </row>
        <row r="227">
          <cell r="D227" t="str">
            <v>ARI OSVALDO DE LIMA CONCEIÇÃO</v>
          </cell>
          <cell r="F227" t="str">
            <v>ECRJ</v>
          </cell>
          <cell r="H227">
            <v>3.52</v>
          </cell>
          <cell r="I227">
            <v>774.4</v>
          </cell>
          <cell r="K227" t="str">
            <v>OPERADOR DE MÁQUINA</v>
          </cell>
          <cell r="L227" t="str">
            <v>SE-JPGA</v>
          </cell>
          <cell r="N227" t="str">
            <v>T1</v>
          </cell>
          <cell r="O227">
            <v>0</v>
          </cell>
          <cell r="P227">
            <v>0</v>
          </cell>
          <cell r="Q227">
            <v>0</v>
          </cell>
          <cell r="R227" t="str">
            <v>T1</v>
          </cell>
          <cell r="S227" t="str">
            <v>T1</v>
          </cell>
          <cell r="T227" t="str">
            <v>T1</v>
          </cell>
          <cell r="U227">
            <v>774.4</v>
          </cell>
        </row>
        <row r="228">
          <cell r="D228" t="str">
            <v>EVERALDO DA SILVA PEREIRA</v>
          </cell>
          <cell r="F228" t="str">
            <v>ECRJ</v>
          </cell>
          <cell r="H228">
            <v>5.17</v>
          </cell>
          <cell r="I228">
            <v>1136.6460000000002</v>
          </cell>
          <cell r="K228" t="str">
            <v>OPERADOR DE MÁQUINA</v>
          </cell>
          <cell r="L228" t="str">
            <v>SE-VITÓRIA 11ª</v>
          </cell>
          <cell r="M228">
            <v>0</v>
          </cell>
          <cell r="N228" t="str">
            <v>T2</v>
          </cell>
          <cell r="O228">
            <v>0</v>
          </cell>
          <cell r="P228">
            <v>0</v>
          </cell>
          <cell r="Q228">
            <v>0</v>
          </cell>
          <cell r="R228" t="str">
            <v>T1</v>
          </cell>
          <cell r="S228" t="str">
            <v>T6</v>
          </cell>
          <cell r="T228" t="str">
            <v>T1</v>
          </cell>
          <cell r="U228">
            <v>1137.4000000000001</v>
          </cell>
        </row>
        <row r="229">
          <cell r="D229" t="str">
            <v>EDILSON RODRIGUES DA SILVA</v>
          </cell>
          <cell r="F229" t="str">
            <v>ECRJ</v>
          </cell>
          <cell r="H229">
            <v>3.52</v>
          </cell>
          <cell r="I229">
            <v>774.4</v>
          </cell>
          <cell r="K229" t="str">
            <v>ELETRICISTA AT</v>
          </cell>
          <cell r="L229" t="str">
            <v>SE-VITÓRIA/ARRANJO</v>
          </cell>
          <cell r="M229">
            <v>0</v>
          </cell>
          <cell r="N229" t="str">
            <v>T1</v>
          </cell>
          <cell r="O229">
            <v>0</v>
          </cell>
          <cell r="P229">
            <v>0</v>
          </cell>
          <cell r="Q229">
            <v>0</v>
          </cell>
          <cell r="R229" t="str">
            <v>T1</v>
          </cell>
          <cell r="S229" t="str">
            <v>T1</v>
          </cell>
          <cell r="T229" t="str">
            <v>T1</v>
          </cell>
          <cell r="U229">
            <v>838.2</v>
          </cell>
        </row>
        <row r="230">
          <cell r="D230" t="str">
            <v>JEAN CARLOS LEITE LOPES</v>
          </cell>
          <cell r="F230" t="str">
            <v>ECRJ</v>
          </cell>
          <cell r="H230">
            <v>4.79</v>
          </cell>
          <cell r="I230">
            <v>1054.6199999999999</v>
          </cell>
          <cell r="K230" t="str">
            <v>ELETRICISTA AT</v>
          </cell>
          <cell r="L230" t="str">
            <v>SE-JPGA</v>
          </cell>
          <cell r="M230">
            <v>0</v>
          </cell>
          <cell r="N230" t="str">
            <v>T3</v>
          </cell>
          <cell r="O230">
            <v>0</v>
          </cell>
          <cell r="P230">
            <v>0</v>
          </cell>
          <cell r="Q230">
            <v>0</v>
          </cell>
          <cell r="R230" t="str">
            <v>T1</v>
          </cell>
          <cell r="S230" t="str">
            <v>T8</v>
          </cell>
          <cell r="T230" t="str">
            <v>T1</v>
          </cell>
          <cell r="U230">
            <v>1060.4000000000001</v>
          </cell>
        </row>
        <row r="231">
          <cell r="D231" t="str">
            <v>JOSÉ GERALDO DE OLIVEIRA</v>
          </cell>
          <cell r="F231" t="str">
            <v>ECRJ</v>
          </cell>
          <cell r="H231">
            <v>4.79</v>
          </cell>
          <cell r="I231">
            <v>1054.6199999999999</v>
          </cell>
          <cell r="K231" t="str">
            <v>ELETRICISTA AT</v>
          </cell>
          <cell r="L231" t="str">
            <v>SE-JPGA/DISJ.</v>
          </cell>
          <cell r="M231">
            <v>0</v>
          </cell>
          <cell r="N231" t="str">
            <v>T3</v>
          </cell>
          <cell r="O231">
            <v>0</v>
          </cell>
          <cell r="P231">
            <v>0</v>
          </cell>
          <cell r="Q231">
            <v>0</v>
          </cell>
          <cell r="R231" t="str">
            <v>T1</v>
          </cell>
          <cell r="S231" t="str">
            <v>T8</v>
          </cell>
          <cell r="T231" t="str">
            <v>T1</v>
          </cell>
          <cell r="U231">
            <v>1060.4000000000001</v>
          </cell>
        </row>
        <row r="232">
          <cell r="D232" t="str">
            <v>JOSÉ JORGE MENDES DE AZEVEDO</v>
          </cell>
          <cell r="F232" t="str">
            <v>ECRJ</v>
          </cell>
          <cell r="I232">
            <v>750</v>
          </cell>
          <cell r="K232" t="str">
            <v>ELETRICISTA AT</v>
          </cell>
          <cell r="L232" t="str">
            <v>DTOL.T</v>
          </cell>
          <cell r="S232" t="str">
            <v>T1</v>
          </cell>
          <cell r="U232">
            <v>838.2</v>
          </cell>
        </row>
        <row r="233">
          <cell r="D233" t="str">
            <v>LUIZ CLAUDIO CABRAL RODRIGUES NUNES</v>
          </cell>
          <cell r="F233" t="str">
            <v>ECRJ</v>
          </cell>
          <cell r="H233">
            <v>4.79</v>
          </cell>
          <cell r="I233">
            <v>1054.6199999999999</v>
          </cell>
          <cell r="K233" t="str">
            <v>ELETRICISTA AT</v>
          </cell>
          <cell r="L233" t="str">
            <v>SE-ADRIAN / CHAV.</v>
          </cell>
          <cell r="M233">
            <v>0</v>
          </cell>
          <cell r="N233" t="str">
            <v>T3</v>
          </cell>
          <cell r="O233">
            <v>0</v>
          </cell>
          <cell r="P233">
            <v>0</v>
          </cell>
          <cell r="Q233">
            <v>0</v>
          </cell>
          <cell r="R233" t="str">
            <v>T1</v>
          </cell>
          <cell r="S233" t="str">
            <v>T8</v>
          </cell>
          <cell r="T233" t="str">
            <v>T1</v>
          </cell>
          <cell r="U233">
            <v>1060.4000000000001</v>
          </cell>
        </row>
        <row r="234">
          <cell r="D234" t="str">
            <v>MARCELO DA SILVA LEPAGE</v>
          </cell>
          <cell r="F234" t="str">
            <v>ECRJ</v>
          </cell>
          <cell r="H234">
            <v>4.79</v>
          </cell>
          <cell r="I234">
            <v>1054.6199999999999</v>
          </cell>
          <cell r="K234" t="str">
            <v>ELETRICISTA AT</v>
          </cell>
          <cell r="L234" t="str">
            <v>SE-JPGA / OFICINA</v>
          </cell>
          <cell r="M234">
            <v>0</v>
          </cell>
          <cell r="N234" t="str">
            <v>T3</v>
          </cell>
          <cell r="O234">
            <v>0</v>
          </cell>
          <cell r="P234">
            <v>0</v>
          </cell>
          <cell r="Q234">
            <v>0</v>
          </cell>
          <cell r="R234" t="str">
            <v>T1</v>
          </cell>
          <cell r="S234" t="str">
            <v>T8</v>
          </cell>
          <cell r="T234" t="str">
            <v>T1</v>
          </cell>
          <cell r="U234">
            <v>1060.4000000000001</v>
          </cell>
        </row>
        <row r="235">
          <cell r="D235" t="str">
            <v>NILSON RIBEIRO PÃES LEME</v>
          </cell>
          <cell r="F235" t="str">
            <v>ECRJ</v>
          </cell>
          <cell r="H235">
            <v>4.79</v>
          </cell>
          <cell r="I235">
            <v>1054.6199999999999</v>
          </cell>
          <cell r="K235" t="str">
            <v>ELETRICISTA AT</v>
          </cell>
          <cell r="L235" t="str">
            <v>SE-ADRIAN / CHAV.</v>
          </cell>
          <cell r="M235">
            <v>0</v>
          </cell>
          <cell r="N235" t="str">
            <v>T3</v>
          </cell>
          <cell r="O235">
            <v>0</v>
          </cell>
          <cell r="P235">
            <v>0</v>
          </cell>
          <cell r="Q235">
            <v>0</v>
          </cell>
          <cell r="R235" t="str">
            <v>T1</v>
          </cell>
          <cell r="S235" t="str">
            <v>T8</v>
          </cell>
          <cell r="T235" t="str">
            <v>T1</v>
          </cell>
          <cell r="U235">
            <v>1060.4000000000001</v>
          </cell>
        </row>
        <row r="236">
          <cell r="D236" t="str">
            <v xml:space="preserve">HÉLIO DA SILVA MARTINS      </v>
          </cell>
          <cell r="F236" t="str">
            <v>ECRJ</v>
          </cell>
          <cell r="H236">
            <v>3.73</v>
          </cell>
          <cell r="I236">
            <v>820.26</v>
          </cell>
          <cell r="K236" t="str">
            <v>MARCENEIRO</v>
          </cell>
          <cell r="L236" t="str">
            <v>SE-JPGA</v>
          </cell>
          <cell r="M236">
            <v>0</v>
          </cell>
          <cell r="N236" t="str">
            <v>T3</v>
          </cell>
          <cell r="O236">
            <v>0</v>
          </cell>
          <cell r="P236">
            <v>0</v>
          </cell>
          <cell r="Q236">
            <v>0</v>
          </cell>
          <cell r="R236" t="str">
            <v>T1</v>
          </cell>
          <cell r="S236" t="str">
            <v>T1</v>
          </cell>
          <cell r="T236" t="str">
            <v>T1</v>
          </cell>
          <cell r="U236">
            <v>838.2</v>
          </cell>
        </row>
        <row r="237">
          <cell r="D237" t="str">
            <v>ADILSON ELLIS DAMASCENO</v>
          </cell>
          <cell r="F237" t="str">
            <v>ECRJ</v>
          </cell>
          <cell r="H237">
            <v>4.53</v>
          </cell>
          <cell r="I237">
            <v>996.03</v>
          </cell>
          <cell r="K237" t="str">
            <v>MONTADOR DE ESTRUTURAS METÁLICAS</v>
          </cell>
          <cell r="L237" t="str">
            <v>SE-JPGA</v>
          </cell>
          <cell r="M237">
            <v>0</v>
          </cell>
          <cell r="N237" t="str">
            <v>T1</v>
          </cell>
          <cell r="O237">
            <v>0</v>
          </cell>
          <cell r="P237">
            <v>0</v>
          </cell>
          <cell r="Q237">
            <v>0</v>
          </cell>
          <cell r="R237" t="str">
            <v>T1</v>
          </cell>
          <cell r="S237" t="str">
            <v>T6</v>
          </cell>
          <cell r="T237" t="str">
            <v>T1</v>
          </cell>
          <cell r="U237">
            <v>1009.8</v>
          </cell>
        </row>
        <row r="238">
          <cell r="D238" t="str">
            <v>ANDERSON SANTOS ALVES</v>
          </cell>
          <cell r="F238" t="str">
            <v>ECRJ</v>
          </cell>
          <cell r="H238">
            <v>4.1900000000000004</v>
          </cell>
          <cell r="I238">
            <v>922.25</v>
          </cell>
          <cell r="K238" t="str">
            <v>MONTADOR DE ESTRUTURAS METÁLICAS</v>
          </cell>
          <cell r="L238" t="str">
            <v>PARACAMBÍ</v>
          </cell>
          <cell r="M238">
            <v>0</v>
          </cell>
          <cell r="N238" t="str">
            <v>T1</v>
          </cell>
          <cell r="O238">
            <v>0</v>
          </cell>
          <cell r="P238">
            <v>0</v>
          </cell>
          <cell r="Q238">
            <v>0</v>
          </cell>
          <cell r="R238" t="str">
            <v>T1</v>
          </cell>
          <cell r="S238" t="str">
            <v>T4</v>
          </cell>
          <cell r="T238" t="str">
            <v>T1</v>
          </cell>
          <cell r="U238">
            <v>932.8</v>
          </cell>
        </row>
        <row r="239">
          <cell r="D239" t="str">
            <v>APARECIDO BARBOSA DE FREITAS</v>
          </cell>
          <cell r="F239" t="str">
            <v>ECRJ</v>
          </cell>
          <cell r="H239">
            <v>4.1900000000000004</v>
          </cell>
          <cell r="I239">
            <v>922.25</v>
          </cell>
          <cell r="K239" t="str">
            <v>MONTADOR DE ESTRUTURAS METÁLICAS</v>
          </cell>
          <cell r="L239" t="str">
            <v>PARACAMBÍ</v>
          </cell>
          <cell r="N239" t="str">
            <v>T1</v>
          </cell>
          <cell r="O239">
            <v>0</v>
          </cell>
          <cell r="P239">
            <v>0</v>
          </cell>
          <cell r="Q239">
            <v>0</v>
          </cell>
          <cell r="R239" t="str">
            <v>T1</v>
          </cell>
          <cell r="S239" t="str">
            <v>T4</v>
          </cell>
          <cell r="T239" t="str">
            <v>T1</v>
          </cell>
          <cell r="U239">
            <v>932.8</v>
          </cell>
        </row>
        <row r="240">
          <cell r="D240" t="str">
            <v>CARLOS ALBERTO PAIVA DE ALMEIDA</v>
          </cell>
          <cell r="F240" t="str">
            <v>ECRJ</v>
          </cell>
          <cell r="H240">
            <v>4.1900000000000004</v>
          </cell>
          <cell r="I240">
            <v>922.25</v>
          </cell>
          <cell r="K240" t="str">
            <v>MONTADOR DE ESTRUTURAS METÁLICAS</v>
          </cell>
          <cell r="L240" t="str">
            <v>PARACAMBÍ</v>
          </cell>
          <cell r="N240" t="str">
            <v>T1</v>
          </cell>
          <cell r="O240">
            <v>0</v>
          </cell>
          <cell r="P240">
            <v>0</v>
          </cell>
          <cell r="Q240">
            <v>0</v>
          </cell>
          <cell r="R240" t="str">
            <v>T1</v>
          </cell>
          <cell r="S240" t="str">
            <v>T4</v>
          </cell>
          <cell r="T240" t="str">
            <v>T1</v>
          </cell>
          <cell r="U240">
            <v>932.8</v>
          </cell>
        </row>
        <row r="241">
          <cell r="D241" t="str">
            <v>CARLOS RENATO F.CASEMIRO</v>
          </cell>
          <cell r="F241" t="str">
            <v>ECRJ</v>
          </cell>
          <cell r="H241">
            <v>4.53</v>
          </cell>
          <cell r="I241">
            <v>996.03</v>
          </cell>
          <cell r="K241" t="str">
            <v>MONTADOR DE ESTRUTURAS METÁLICAS</v>
          </cell>
          <cell r="L241" t="str">
            <v>SE-JPGA / OFICINA</v>
          </cell>
          <cell r="M241">
            <v>0</v>
          </cell>
          <cell r="N241" t="str">
            <v>T1</v>
          </cell>
          <cell r="O241">
            <v>0</v>
          </cell>
          <cell r="P241">
            <v>0</v>
          </cell>
          <cell r="Q241">
            <v>0</v>
          </cell>
          <cell r="R241" t="str">
            <v>T1</v>
          </cell>
          <cell r="S241" t="str">
            <v>T6</v>
          </cell>
          <cell r="T241" t="str">
            <v>T1</v>
          </cell>
          <cell r="U241">
            <v>1009.8</v>
          </cell>
        </row>
        <row r="242">
          <cell r="D242" t="str">
            <v>JAIME CAETANO DE OLIVEIRA</v>
          </cell>
          <cell r="F242" t="str">
            <v>ECRJ</v>
          </cell>
          <cell r="H242">
            <v>4.53</v>
          </cell>
          <cell r="I242">
            <v>996.03</v>
          </cell>
          <cell r="K242" t="str">
            <v>MONTADOR DE ESTRUTURAS METÁLICAS</v>
          </cell>
          <cell r="L242" t="str">
            <v>SE-JPGA / OFICINA</v>
          </cell>
          <cell r="M242">
            <v>0</v>
          </cell>
          <cell r="N242" t="str">
            <v>T1</v>
          </cell>
          <cell r="O242">
            <v>0</v>
          </cell>
          <cell r="P242">
            <v>0</v>
          </cell>
          <cell r="Q242">
            <v>0</v>
          </cell>
          <cell r="R242" t="str">
            <v>T1</v>
          </cell>
          <cell r="S242" t="str">
            <v>T6</v>
          </cell>
          <cell r="T242" t="str">
            <v>T1</v>
          </cell>
          <cell r="U242">
            <v>1009.8</v>
          </cell>
        </row>
        <row r="243">
          <cell r="D243" t="str">
            <v>LUIZ ALVES DO NASCIMENTO</v>
          </cell>
          <cell r="F243" t="str">
            <v>ECRJ</v>
          </cell>
          <cell r="H243">
            <v>4.53</v>
          </cell>
          <cell r="I243">
            <v>996.03</v>
          </cell>
          <cell r="K243" t="str">
            <v>MONTADOR DE ESTRUTURAS METÁLICAS</v>
          </cell>
          <cell r="L243" t="str">
            <v>SE-JPGA / OFICINA</v>
          </cell>
          <cell r="M243">
            <v>0</v>
          </cell>
          <cell r="N243" t="str">
            <v>T1</v>
          </cell>
          <cell r="O243">
            <v>0</v>
          </cell>
          <cell r="P243">
            <v>0</v>
          </cell>
          <cell r="Q243">
            <v>0</v>
          </cell>
          <cell r="R243" t="str">
            <v>T1</v>
          </cell>
          <cell r="S243" t="str">
            <v>T6</v>
          </cell>
          <cell r="T243" t="str">
            <v>T1</v>
          </cell>
          <cell r="U243">
            <v>1009.8</v>
          </cell>
        </row>
        <row r="244">
          <cell r="D244" t="str">
            <v>RODOLFO LEONARDO BELISÁRIO</v>
          </cell>
          <cell r="F244" t="str">
            <v>ECRJ</v>
          </cell>
          <cell r="H244">
            <v>4.1900000000000004</v>
          </cell>
          <cell r="I244">
            <v>922.25</v>
          </cell>
          <cell r="K244" t="str">
            <v>MONTADOR DE ESTRUTURAS METÁLICAS</v>
          </cell>
          <cell r="L244" t="str">
            <v>PARACAMBÍ</v>
          </cell>
          <cell r="M244">
            <v>0</v>
          </cell>
          <cell r="N244" t="str">
            <v>T1</v>
          </cell>
          <cell r="O244">
            <v>0</v>
          </cell>
          <cell r="P244">
            <v>0</v>
          </cell>
          <cell r="Q244">
            <v>0</v>
          </cell>
          <cell r="R244" t="str">
            <v>T1</v>
          </cell>
          <cell r="S244" t="str">
            <v>T4</v>
          </cell>
          <cell r="T244" t="str">
            <v>T1</v>
          </cell>
          <cell r="U244">
            <v>932.8</v>
          </cell>
        </row>
        <row r="245">
          <cell r="D245" t="str">
            <v>SÉRGIO PEREIRA DE SOUZA</v>
          </cell>
          <cell r="F245" t="str">
            <v>ECRJ</v>
          </cell>
          <cell r="H245">
            <v>4.53</v>
          </cell>
          <cell r="I245">
            <v>996.03</v>
          </cell>
          <cell r="K245" t="str">
            <v>MONTADOR DE ESTRUTURAS METÁLICAS</v>
          </cell>
          <cell r="L245" t="str">
            <v>SE-JPGA</v>
          </cell>
          <cell r="M245">
            <v>9.9</v>
          </cell>
          <cell r="N245" t="str">
            <v>T1</v>
          </cell>
          <cell r="O245">
            <v>0</v>
          </cell>
          <cell r="P245">
            <v>0</v>
          </cell>
          <cell r="Q245" t="str">
            <v>T10</v>
          </cell>
          <cell r="R245" t="str">
            <v>T6</v>
          </cell>
          <cell r="S245" t="str">
            <v>T6</v>
          </cell>
          <cell r="T245" t="str">
            <v>T10</v>
          </cell>
          <cell r="U245">
            <v>1009.8</v>
          </cell>
        </row>
        <row r="246">
          <cell r="D246" t="str">
            <v>ANTÔNIO JORGE GONÇALVES PATARO</v>
          </cell>
          <cell r="F246" t="str">
            <v>ECRJ</v>
          </cell>
          <cell r="H246">
            <v>5.0599999999999996</v>
          </cell>
          <cell r="I246">
            <v>1113.21</v>
          </cell>
          <cell r="K246" t="str">
            <v>MONTADOR ELETROMECÂNICO</v>
          </cell>
          <cell r="L246" t="str">
            <v>SE-JPGA / OFICINA</v>
          </cell>
          <cell r="N246" t="str">
            <v>T2</v>
          </cell>
          <cell r="O246">
            <v>0</v>
          </cell>
          <cell r="P246">
            <v>0</v>
          </cell>
          <cell r="Q246">
            <v>0</v>
          </cell>
          <cell r="R246" t="str">
            <v>T1</v>
          </cell>
          <cell r="S246" t="str">
            <v>T10</v>
          </cell>
          <cell r="T246" t="str">
            <v>T1</v>
          </cell>
          <cell r="U246">
            <v>1146.2</v>
          </cell>
        </row>
        <row r="247">
          <cell r="D247" t="str">
            <v>ARLINDO LOPES DA SILVA</v>
          </cell>
          <cell r="F247" t="str">
            <v>ECRJ</v>
          </cell>
          <cell r="H247">
            <v>5.0599999999999996</v>
          </cell>
          <cell r="I247">
            <v>1113.21</v>
          </cell>
          <cell r="K247" t="str">
            <v>MONTADOR ELETROMECÂNICO</v>
          </cell>
          <cell r="L247" t="str">
            <v>SE-JPGA/DISJ.</v>
          </cell>
          <cell r="M247">
            <v>0</v>
          </cell>
          <cell r="N247" t="str">
            <v>T2</v>
          </cell>
          <cell r="O247">
            <v>0</v>
          </cell>
          <cell r="P247">
            <v>0</v>
          </cell>
          <cell r="Q247">
            <v>0</v>
          </cell>
          <cell r="R247" t="str">
            <v>T1</v>
          </cell>
          <cell r="S247" t="str">
            <v>T10</v>
          </cell>
          <cell r="T247" t="str">
            <v>T1</v>
          </cell>
          <cell r="U247">
            <v>1146.2</v>
          </cell>
        </row>
        <row r="248">
          <cell r="D248" t="str">
            <v>FRANCISCO CESAR BARBOZA</v>
          </cell>
          <cell r="F248" t="str">
            <v>ECRJ</v>
          </cell>
          <cell r="H248">
            <v>5.0599999999999996</v>
          </cell>
          <cell r="I248">
            <v>1113.21</v>
          </cell>
          <cell r="K248" t="str">
            <v>MONTADOR ELETROMECÂNICO</v>
          </cell>
          <cell r="L248" t="str">
            <v>SE-JPGA/DISJ.</v>
          </cell>
          <cell r="M248">
            <v>0</v>
          </cell>
          <cell r="N248" t="str">
            <v>T2</v>
          </cell>
          <cell r="O248">
            <v>0</v>
          </cell>
          <cell r="P248">
            <v>0</v>
          </cell>
          <cell r="Q248">
            <v>0</v>
          </cell>
          <cell r="R248" t="str">
            <v>T1</v>
          </cell>
          <cell r="S248" t="str">
            <v>T10</v>
          </cell>
          <cell r="T248" t="str">
            <v>T1</v>
          </cell>
          <cell r="U248">
            <v>1146.2</v>
          </cell>
        </row>
        <row r="249">
          <cell r="D249" t="str">
            <v>JORGE PEIXOTO GUIMARÃES</v>
          </cell>
          <cell r="F249" t="str">
            <v>ECRJ</v>
          </cell>
          <cell r="H249">
            <v>5.0599999999999996</v>
          </cell>
          <cell r="I249">
            <v>1113.21</v>
          </cell>
          <cell r="K249" t="str">
            <v>MONTADOR ELETROMECÂNICO</v>
          </cell>
          <cell r="L249" t="str">
            <v>SE-JPGA / OFICINA</v>
          </cell>
          <cell r="M249">
            <v>0</v>
          </cell>
          <cell r="N249" t="str">
            <v>T2</v>
          </cell>
          <cell r="O249">
            <v>0</v>
          </cell>
          <cell r="P249">
            <v>0</v>
          </cell>
          <cell r="Q249">
            <v>0</v>
          </cell>
          <cell r="R249" t="str">
            <v>T1</v>
          </cell>
          <cell r="S249" t="str">
            <v>T10</v>
          </cell>
          <cell r="T249" t="str">
            <v>T1</v>
          </cell>
          <cell r="U249">
            <v>1146.2</v>
          </cell>
        </row>
        <row r="250">
          <cell r="D250" t="str">
            <v>JÚLIO CÉZAR DOS SANTOS</v>
          </cell>
          <cell r="F250" t="str">
            <v>ECRJ</v>
          </cell>
          <cell r="H250">
            <v>5.0599999999999996</v>
          </cell>
          <cell r="I250">
            <v>1113.21</v>
          </cell>
          <cell r="K250" t="str">
            <v>MONTADOR ELETROMECÂNICO</v>
          </cell>
          <cell r="L250" t="str">
            <v>SE-JPGA / OFICINA</v>
          </cell>
          <cell r="M250">
            <v>0</v>
          </cell>
          <cell r="N250" t="str">
            <v>T2</v>
          </cell>
          <cell r="O250">
            <v>0</v>
          </cell>
          <cell r="P250">
            <v>0</v>
          </cell>
          <cell r="Q250">
            <v>0</v>
          </cell>
          <cell r="R250" t="str">
            <v>T1</v>
          </cell>
          <cell r="S250" t="str">
            <v>T10</v>
          </cell>
          <cell r="T250" t="str">
            <v>T1</v>
          </cell>
          <cell r="U250">
            <v>1146.2</v>
          </cell>
        </row>
        <row r="251">
          <cell r="D251" t="str">
            <v>MÁRIO FRANCISCO ROSA NETO</v>
          </cell>
          <cell r="F251" t="str">
            <v>ECRJ</v>
          </cell>
          <cell r="H251">
            <v>4.53</v>
          </cell>
          <cell r="I251">
            <v>996.03</v>
          </cell>
          <cell r="K251" t="str">
            <v>MONTADOR ELETROMECÂNICO</v>
          </cell>
          <cell r="L251" t="str">
            <v>SE-ADRIAN / CHAV.</v>
          </cell>
          <cell r="N251" t="str">
            <v>T1</v>
          </cell>
          <cell r="O251">
            <v>0</v>
          </cell>
          <cell r="P251">
            <v>0</v>
          </cell>
          <cell r="Q251">
            <v>0</v>
          </cell>
          <cell r="R251" t="str">
            <v>T1</v>
          </cell>
          <cell r="S251" t="str">
            <v>T6</v>
          </cell>
          <cell r="T251" t="str">
            <v>T1</v>
          </cell>
          <cell r="U251">
            <v>1009.8</v>
          </cell>
        </row>
        <row r="252">
          <cell r="D252" t="str">
            <v>PAULO CÉSAR DE OLIVEIRA</v>
          </cell>
          <cell r="F252" t="str">
            <v>ECRJ</v>
          </cell>
          <cell r="H252">
            <v>5.0599999999999996</v>
          </cell>
          <cell r="I252">
            <v>1113.21</v>
          </cell>
          <cell r="K252" t="str">
            <v>MONTADOR ELETROMECÂNICO</v>
          </cell>
          <cell r="L252" t="str">
            <v>SE-ADRIAN / CHAV.</v>
          </cell>
          <cell r="M252">
            <v>0</v>
          </cell>
          <cell r="N252" t="str">
            <v>T2</v>
          </cell>
          <cell r="O252">
            <v>0</v>
          </cell>
          <cell r="P252">
            <v>0</v>
          </cell>
          <cell r="Q252">
            <v>0</v>
          </cell>
          <cell r="R252" t="str">
            <v>T1</v>
          </cell>
          <cell r="S252" t="str">
            <v>T10</v>
          </cell>
          <cell r="T252" t="str">
            <v>T1</v>
          </cell>
          <cell r="U252">
            <v>1146.2</v>
          </cell>
        </row>
        <row r="253">
          <cell r="D253" t="str">
            <v>PEDRO DA SILVA</v>
          </cell>
          <cell r="F253" t="str">
            <v>ECRJ</v>
          </cell>
          <cell r="H253">
            <v>5.0599999999999996</v>
          </cell>
          <cell r="I253">
            <v>1113.21</v>
          </cell>
          <cell r="K253" t="str">
            <v>MONTADOR ELETROMECÂNICO</v>
          </cell>
          <cell r="L253" t="str">
            <v>SE-ADRIAN / CHAV.</v>
          </cell>
          <cell r="M253">
            <v>0</v>
          </cell>
          <cell r="N253" t="str">
            <v>T2</v>
          </cell>
          <cell r="O253">
            <v>0</v>
          </cell>
          <cell r="P253">
            <v>0</v>
          </cell>
          <cell r="Q253">
            <v>0</v>
          </cell>
          <cell r="R253" t="str">
            <v>T1</v>
          </cell>
          <cell r="S253" t="str">
            <v>T10</v>
          </cell>
          <cell r="T253" t="str">
            <v>T1</v>
          </cell>
          <cell r="U253">
            <v>1146.2</v>
          </cell>
        </row>
        <row r="254">
          <cell r="D254" t="str">
            <v>SIRLEY DAFLON DA SILVA</v>
          </cell>
          <cell r="F254" t="str">
            <v>ECRJ</v>
          </cell>
          <cell r="H254">
            <v>5.0599999999999996</v>
          </cell>
          <cell r="I254">
            <v>1113.21</v>
          </cell>
          <cell r="K254" t="str">
            <v>MONTADOR ELETROMECÂNICO</v>
          </cell>
          <cell r="L254" t="str">
            <v>SE-ADRIAN / CHAV.</v>
          </cell>
          <cell r="M254">
            <v>9.8000000000000007</v>
          </cell>
          <cell r="N254" t="str">
            <v>T2</v>
          </cell>
          <cell r="O254">
            <v>0</v>
          </cell>
          <cell r="P254">
            <v>0</v>
          </cell>
          <cell r="Q254" t="str">
            <v>T10</v>
          </cell>
          <cell r="R254" t="str">
            <v>T6</v>
          </cell>
          <cell r="S254" t="str">
            <v>T10</v>
          </cell>
          <cell r="T254" t="str">
            <v>T10</v>
          </cell>
          <cell r="U254">
            <v>1146.2</v>
          </cell>
        </row>
        <row r="255">
          <cell r="D255" t="str">
            <v>ADILSON DE OLIVEIRA CAMPOS</v>
          </cell>
          <cell r="F255" t="str">
            <v>ECRJ</v>
          </cell>
          <cell r="H255">
            <v>3.83</v>
          </cell>
          <cell r="I255">
            <v>843.69600000000014</v>
          </cell>
          <cell r="K255" t="str">
            <v>SUBENCARREGADO DE OBRAS CIVIS</v>
          </cell>
          <cell r="L255" t="str">
            <v>SE-JPGA</v>
          </cell>
          <cell r="M255">
            <v>0</v>
          </cell>
          <cell r="N255" t="str">
            <v>T1</v>
          </cell>
          <cell r="O255">
            <v>0</v>
          </cell>
          <cell r="P255">
            <v>0</v>
          </cell>
          <cell r="Q255">
            <v>0</v>
          </cell>
          <cell r="R255" t="str">
            <v>T1</v>
          </cell>
          <cell r="S255" t="str">
            <v>T2</v>
          </cell>
          <cell r="T255" t="str">
            <v>T1</v>
          </cell>
          <cell r="U255">
            <v>855.8</v>
          </cell>
        </row>
        <row r="256">
          <cell r="D256" t="str">
            <v>GILSON RICARDO</v>
          </cell>
          <cell r="F256" t="str">
            <v>ECRJ</v>
          </cell>
          <cell r="H256">
            <v>3.83</v>
          </cell>
          <cell r="I256">
            <v>843.69600000000014</v>
          </cell>
          <cell r="K256" t="str">
            <v>SUBENCARREGADO DE OBRAS CIVIS</v>
          </cell>
          <cell r="L256" t="str">
            <v>SE-GRAJAÚ</v>
          </cell>
          <cell r="M256">
            <v>0</v>
          </cell>
          <cell r="N256" t="str">
            <v>T1</v>
          </cell>
          <cell r="O256">
            <v>0</v>
          </cell>
          <cell r="P256">
            <v>0</v>
          </cell>
          <cell r="Q256">
            <v>0</v>
          </cell>
          <cell r="R256" t="str">
            <v>T1</v>
          </cell>
          <cell r="S256" t="str">
            <v>T2</v>
          </cell>
          <cell r="T256" t="str">
            <v>T1</v>
          </cell>
          <cell r="U256">
            <v>855.8</v>
          </cell>
        </row>
        <row r="257">
          <cell r="D257" t="str">
            <v>JOSEMAR LELIS</v>
          </cell>
          <cell r="F257" t="str">
            <v>ECRJ</v>
          </cell>
          <cell r="H257">
            <v>3.83</v>
          </cell>
          <cell r="I257">
            <v>843.69600000000014</v>
          </cell>
          <cell r="K257" t="str">
            <v>SUBENCARREGADO DE OBRAS CIVIS</v>
          </cell>
          <cell r="L257" t="str">
            <v>PINHEIRAL / PRAD</v>
          </cell>
          <cell r="N257" t="str">
            <v>T1</v>
          </cell>
          <cell r="O257">
            <v>0</v>
          </cell>
          <cell r="P257">
            <v>0</v>
          </cell>
          <cell r="Q257">
            <v>0</v>
          </cell>
          <cell r="R257" t="str">
            <v>T1</v>
          </cell>
          <cell r="S257" t="str">
            <v>T2</v>
          </cell>
          <cell r="T257" t="str">
            <v>T1</v>
          </cell>
          <cell r="U257">
            <v>855.8</v>
          </cell>
        </row>
        <row r="258">
          <cell r="D258" t="str">
            <v>NAZARENO VITOR DA SILVA</v>
          </cell>
          <cell r="F258" t="str">
            <v>ECRJ</v>
          </cell>
          <cell r="H258">
            <v>3.83</v>
          </cell>
          <cell r="I258">
            <v>843.69600000000014</v>
          </cell>
          <cell r="K258" t="str">
            <v>SUBENCARREGADO DE OBRAS CIVIS</v>
          </cell>
          <cell r="L258" t="str">
            <v>SE-JPGA/DISJ.</v>
          </cell>
          <cell r="M258">
            <v>0</v>
          </cell>
          <cell r="N258" t="str">
            <v>T1</v>
          </cell>
          <cell r="O258">
            <v>0</v>
          </cell>
          <cell r="P258">
            <v>0</v>
          </cell>
          <cell r="Q258">
            <v>0</v>
          </cell>
          <cell r="R258" t="str">
            <v>T1</v>
          </cell>
          <cell r="S258" t="str">
            <v>T2</v>
          </cell>
          <cell r="T258" t="str">
            <v>T1</v>
          </cell>
          <cell r="U258">
            <v>855.8</v>
          </cell>
        </row>
        <row r="259">
          <cell r="D259" t="str">
            <v>RINALDO DEHON DINIZ LAMIM</v>
          </cell>
          <cell r="F259" t="str">
            <v>ECRJ</v>
          </cell>
          <cell r="H259">
            <v>3.83</v>
          </cell>
          <cell r="I259">
            <v>843.69600000000014</v>
          </cell>
          <cell r="K259" t="str">
            <v>SUBENCARREGADO DE OBRAS CIVIS</v>
          </cell>
          <cell r="L259" t="str">
            <v>PINHEIRAL / PRAD</v>
          </cell>
          <cell r="M259">
            <v>0</v>
          </cell>
          <cell r="N259" t="str">
            <v>T1</v>
          </cell>
          <cell r="O259">
            <v>0</v>
          </cell>
          <cell r="P259">
            <v>0</v>
          </cell>
          <cell r="Q259">
            <v>0</v>
          </cell>
          <cell r="R259" t="str">
            <v>T1</v>
          </cell>
          <cell r="S259" t="str">
            <v>T2</v>
          </cell>
          <cell r="T259" t="str">
            <v>T1</v>
          </cell>
          <cell r="U259">
            <v>855.8</v>
          </cell>
        </row>
        <row r="260">
          <cell r="D260" t="str">
            <v>WALMIR FERREIRA</v>
          </cell>
          <cell r="F260" t="str">
            <v>ECRJ</v>
          </cell>
          <cell r="H260">
            <v>3.83</v>
          </cell>
          <cell r="I260">
            <v>843.69600000000014</v>
          </cell>
          <cell r="K260" t="str">
            <v>SUBENCARREGADO DE OBRAS CIVIS</v>
          </cell>
          <cell r="L260" t="str">
            <v>SE-JPGA/DISJ.</v>
          </cell>
          <cell r="M260">
            <v>12.1</v>
          </cell>
          <cell r="N260" t="str">
            <v>T1</v>
          </cell>
          <cell r="O260">
            <v>0</v>
          </cell>
          <cell r="P260">
            <v>0</v>
          </cell>
          <cell r="Q260" t="str">
            <v>T13</v>
          </cell>
          <cell r="R260" t="str">
            <v>T6</v>
          </cell>
          <cell r="S260" t="str">
            <v>T2</v>
          </cell>
          <cell r="T260" t="str">
            <v>T13</v>
          </cell>
          <cell r="U260">
            <v>855.8</v>
          </cell>
        </row>
        <row r="261">
          <cell r="H261">
            <v>0</v>
          </cell>
          <cell r="M261">
            <v>7.8</v>
          </cell>
          <cell r="N261">
            <v>0</v>
          </cell>
          <cell r="O261">
            <v>0</v>
          </cell>
          <cell r="P261">
            <v>0</v>
          </cell>
          <cell r="Q261" t="str">
            <v>T8</v>
          </cell>
          <cell r="R261" t="str">
            <v>T6</v>
          </cell>
          <cell r="S261" t="str">
            <v>T2</v>
          </cell>
          <cell r="T261" t="str">
            <v>T8</v>
          </cell>
        </row>
        <row r="262">
          <cell r="D262" t="str">
            <v>NELSON ROBERTO ROSA</v>
          </cell>
          <cell r="F262" t="str">
            <v>ECRJ</v>
          </cell>
          <cell r="H262">
            <v>6.71</v>
          </cell>
          <cell r="I262">
            <v>1476.4680000000001</v>
          </cell>
          <cell r="K262" t="str">
            <v>ENCARREGADO DE ELETRICISTA</v>
          </cell>
          <cell r="L262" t="str">
            <v>SE-JPGA</v>
          </cell>
          <cell r="M262">
            <v>0</v>
          </cell>
          <cell r="N262" t="str">
            <v>T2</v>
          </cell>
          <cell r="O262">
            <v>0</v>
          </cell>
          <cell r="P262">
            <v>0</v>
          </cell>
          <cell r="Q262">
            <v>0</v>
          </cell>
          <cell r="R262" t="str">
            <v>T1</v>
          </cell>
          <cell r="S262" t="str">
            <v>T3</v>
          </cell>
          <cell r="T262" t="str">
            <v>T1</v>
          </cell>
          <cell r="U262">
            <v>1482.8</v>
          </cell>
        </row>
        <row r="263">
          <cell r="D263" t="str">
            <v>ALCIENE DA SILVA QUEIROZ</v>
          </cell>
          <cell r="F263" t="str">
            <v>ECRJ</v>
          </cell>
          <cell r="I263">
            <v>1120</v>
          </cell>
          <cell r="K263" t="str">
            <v>ENCARREGADO DE OBRAS CIVIS</v>
          </cell>
          <cell r="L263" t="str">
            <v>DTL.T</v>
          </cell>
          <cell r="S263" t="str">
            <v>T2</v>
          </cell>
          <cell r="U263">
            <v>1234.2</v>
          </cell>
        </row>
        <row r="264">
          <cell r="D264" t="str">
            <v>JOSÉ LUIS NEVES MONGIN</v>
          </cell>
          <cell r="F264" t="str">
            <v>ECRJ</v>
          </cell>
          <cell r="H264">
            <v>5.6</v>
          </cell>
          <cell r="I264">
            <v>1232</v>
          </cell>
          <cell r="K264" t="str">
            <v>ENCARREGADO DE OBRAS CIVIS</v>
          </cell>
          <cell r="L264" t="str">
            <v>SE-ADRIAN / CHAV.</v>
          </cell>
          <cell r="N264" t="str">
            <v>T1</v>
          </cell>
          <cell r="O264">
            <v>0</v>
          </cell>
          <cell r="P264">
            <v>0</v>
          </cell>
          <cell r="Q264">
            <v>0</v>
          </cell>
          <cell r="R264" t="str">
            <v>T1</v>
          </cell>
          <cell r="S264" t="str">
            <v>T2</v>
          </cell>
          <cell r="T264" t="str">
            <v>T1</v>
          </cell>
          <cell r="U264">
            <v>1234.2</v>
          </cell>
        </row>
        <row r="265">
          <cell r="D265" t="str">
            <v>PEDRO AGOSTINHO DA SILVA</v>
          </cell>
          <cell r="F265" t="str">
            <v>ECRJ</v>
          </cell>
          <cell r="H265">
            <v>6.71</v>
          </cell>
          <cell r="I265">
            <v>1476.4680000000001</v>
          </cell>
          <cell r="K265" t="str">
            <v>ENCARREGADO DE OBRAS CIVIS</v>
          </cell>
          <cell r="L265" t="str">
            <v>SE-JPGA</v>
          </cell>
          <cell r="M265">
            <v>0</v>
          </cell>
          <cell r="N265" t="str">
            <v>T2</v>
          </cell>
          <cell r="O265">
            <v>0</v>
          </cell>
          <cell r="P265">
            <v>0</v>
          </cell>
          <cell r="Q265">
            <v>0</v>
          </cell>
          <cell r="R265" t="str">
            <v>T1</v>
          </cell>
          <cell r="S265" t="str">
            <v>T3</v>
          </cell>
          <cell r="T265" t="str">
            <v>T1</v>
          </cell>
          <cell r="U265">
            <v>1482.8</v>
          </cell>
        </row>
        <row r="266">
          <cell r="D266" t="str">
            <v>BRÁS FERREIRA CASEMIRO</v>
          </cell>
          <cell r="F266" t="str">
            <v>ECRJ</v>
          </cell>
          <cell r="H266">
            <v>6.71</v>
          </cell>
          <cell r="I266">
            <v>1476.4680000000001</v>
          </cell>
          <cell r="K266" t="str">
            <v>ENCARREGADO DE OFICINA</v>
          </cell>
          <cell r="L266" t="str">
            <v>SE-JPGA / OFICINA</v>
          </cell>
          <cell r="M266">
            <v>0</v>
          </cell>
          <cell r="N266" t="str">
            <v>T2</v>
          </cell>
          <cell r="O266">
            <v>0</v>
          </cell>
          <cell r="P266">
            <v>0</v>
          </cell>
          <cell r="Q266">
            <v>0</v>
          </cell>
          <cell r="R266" t="str">
            <v>T1</v>
          </cell>
          <cell r="S266" t="str">
            <v>T3</v>
          </cell>
          <cell r="T266" t="str">
            <v>T1</v>
          </cell>
          <cell r="U266">
            <v>1482.8</v>
          </cell>
        </row>
        <row r="267">
          <cell r="D267" t="str">
            <v>MARCOS ANTÔNIO DE FREITAS FERREIRA</v>
          </cell>
          <cell r="F267" t="str">
            <v>ECRJ</v>
          </cell>
          <cell r="H267">
            <v>6.71</v>
          </cell>
          <cell r="I267">
            <v>1476.4680000000001</v>
          </cell>
          <cell r="K267" t="str">
            <v>ENCARREGADO DE OFICINA ELETROMECÃNICA</v>
          </cell>
          <cell r="L267" t="str">
            <v>SE-ADRIAN / CHAV.</v>
          </cell>
          <cell r="M267">
            <v>0</v>
          </cell>
          <cell r="N267" t="str">
            <v>T2</v>
          </cell>
          <cell r="O267">
            <v>0</v>
          </cell>
          <cell r="P267">
            <v>0</v>
          </cell>
          <cell r="Q267">
            <v>0</v>
          </cell>
          <cell r="R267" t="str">
            <v>T1</v>
          </cell>
          <cell r="S267" t="str">
            <v>T3</v>
          </cell>
          <cell r="T267" t="str">
            <v>T1</v>
          </cell>
          <cell r="U267">
            <v>1482.8</v>
          </cell>
        </row>
        <row r="268">
          <cell r="H268">
            <v>0</v>
          </cell>
          <cell r="M268" t="e">
            <v>#N/A</v>
          </cell>
          <cell r="N268">
            <v>0</v>
          </cell>
          <cell r="O268" t="e">
            <v>#N/A</v>
          </cell>
          <cell r="P268" t="e">
            <v>#N/A</v>
          </cell>
          <cell r="Q268" t="e">
            <v>#N/A</v>
          </cell>
          <cell r="R268" t="e">
            <v>#N/A</v>
          </cell>
          <cell r="S268" t="str">
            <v>T3</v>
          </cell>
          <cell r="T268" t="e">
            <v>#N/A</v>
          </cell>
        </row>
        <row r="269">
          <cell r="H269">
            <v>0</v>
          </cell>
          <cell r="M269" t="e">
            <v>#N/A</v>
          </cell>
          <cell r="N269">
            <v>0</v>
          </cell>
          <cell r="O269" t="e">
            <v>#N/A</v>
          </cell>
          <cell r="P269" t="e">
            <v>#N/A</v>
          </cell>
          <cell r="Q269" t="e">
            <v>#N/A</v>
          </cell>
          <cell r="R269" t="e">
            <v>#N/A</v>
          </cell>
          <cell r="S269" t="str">
            <v>T2</v>
          </cell>
          <cell r="T269" t="e">
            <v>#N/A</v>
          </cell>
        </row>
        <row r="270">
          <cell r="D270" t="str">
            <v>ALMIRO DA ROCHA CORDEIRO</v>
          </cell>
          <cell r="F270" t="str">
            <v>ECRJ</v>
          </cell>
          <cell r="H270">
            <v>8.84</v>
          </cell>
          <cell r="I270">
            <v>1945.1880000000001</v>
          </cell>
          <cell r="K270" t="str">
            <v>ENCARREGADO GERAL</v>
          </cell>
          <cell r="L270" t="str">
            <v>SE-JPGA</v>
          </cell>
          <cell r="M270">
            <v>0</v>
          </cell>
          <cell r="N270" t="str">
            <v>T3</v>
          </cell>
          <cell r="O270">
            <v>0</v>
          </cell>
          <cell r="P270">
            <v>0</v>
          </cell>
          <cell r="Q270">
            <v>0</v>
          </cell>
          <cell r="R270" t="str">
            <v>T1</v>
          </cell>
          <cell r="S270" t="str">
            <v>T7</v>
          </cell>
          <cell r="T270" t="str">
            <v>T1</v>
          </cell>
          <cell r="U270">
            <v>1960.2</v>
          </cell>
        </row>
        <row r="271">
          <cell r="D271" t="str">
            <v>FERNANDO FERNANDES CARNEIRO</v>
          </cell>
          <cell r="F271" t="str">
            <v>ECRJ</v>
          </cell>
          <cell r="H271">
            <v>6.39</v>
          </cell>
          <cell r="I271">
            <v>1406.16</v>
          </cell>
          <cell r="K271" t="str">
            <v>ALMOXARIFE</v>
          </cell>
          <cell r="L271" t="str">
            <v>SANTA RITA</v>
          </cell>
          <cell r="M271">
            <v>0</v>
          </cell>
          <cell r="N271" t="str">
            <v>T2</v>
          </cell>
          <cell r="O271">
            <v>0</v>
          </cell>
          <cell r="P271">
            <v>0</v>
          </cell>
          <cell r="Q271">
            <v>0</v>
          </cell>
          <cell r="R271" t="str">
            <v>T1</v>
          </cell>
          <cell r="S271" t="str">
            <v>T5</v>
          </cell>
          <cell r="T271" t="str">
            <v>T1</v>
          </cell>
          <cell r="U271">
            <v>1412.4</v>
          </cell>
        </row>
        <row r="272">
          <cell r="H272">
            <v>0</v>
          </cell>
          <cell r="M272" t="e">
            <v>#N/A</v>
          </cell>
          <cell r="N272">
            <v>0</v>
          </cell>
          <cell r="O272" t="e">
            <v>#N/A</v>
          </cell>
          <cell r="P272" t="e">
            <v>#N/A</v>
          </cell>
          <cell r="Q272" t="e">
            <v>#N/A</v>
          </cell>
          <cell r="R272" t="e">
            <v>#N/A</v>
          </cell>
          <cell r="S272" t="str">
            <v>T15</v>
          </cell>
          <cell r="T272" t="e">
            <v>#N/A</v>
          </cell>
        </row>
        <row r="273">
          <cell r="H273">
            <v>0</v>
          </cell>
          <cell r="M273" t="e">
            <v>#N/A</v>
          </cell>
          <cell r="N273">
            <v>0</v>
          </cell>
          <cell r="O273" t="e">
            <v>#N/A</v>
          </cell>
          <cell r="P273" t="e">
            <v>#N/A</v>
          </cell>
          <cell r="Q273" t="e">
            <v>#N/A</v>
          </cell>
          <cell r="R273" t="e">
            <v>#N/A</v>
          </cell>
          <cell r="S273" t="str">
            <v>T5</v>
          </cell>
          <cell r="T273" t="e">
            <v>#N/A</v>
          </cell>
        </row>
        <row r="274">
          <cell r="S274" t="str">
            <v>T9</v>
          </cell>
        </row>
        <row r="275">
          <cell r="H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 t="str">
            <v>T1</v>
          </cell>
          <cell r="S275" t="str">
            <v>T5</v>
          </cell>
          <cell r="T275" t="str">
            <v>T1</v>
          </cell>
        </row>
        <row r="276">
          <cell r="H276">
            <v>0</v>
          </cell>
          <cell r="M276">
            <v>30.2</v>
          </cell>
          <cell r="N276">
            <v>0</v>
          </cell>
          <cell r="O276" t="str">
            <v>T27</v>
          </cell>
          <cell r="P276" t="str">
            <v>T20</v>
          </cell>
          <cell r="Q276" t="str">
            <v>T14</v>
          </cell>
          <cell r="R276" t="str">
            <v>T6</v>
          </cell>
          <cell r="S276" t="str">
            <v>T5</v>
          </cell>
          <cell r="T276" t="str">
            <v>T27</v>
          </cell>
        </row>
        <row r="277">
          <cell r="H277">
            <v>0</v>
          </cell>
          <cell r="M277" t="e">
            <v>#N/A</v>
          </cell>
          <cell r="N277">
            <v>0</v>
          </cell>
          <cell r="O277" t="e">
            <v>#N/A</v>
          </cell>
          <cell r="P277" t="e">
            <v>#N/A</v>
          </cell>
          <cell r="Q277" t="e">
            <v>#N/A</v>
          </cell>
          <cell r="R277" t="e">
            <v>#N/A</v>
          </cell>
          <cell r="S277" t="str">
            <v>T5</v>
          </cell>
          <cell r="T277" t="e">
            <v>#N/A</v>
          </cell>
        </row>
        <row r="278">
          <cell r="S278" t="str">
            <v>T2</v>
          </cell>
        </row>
        <row r="279">
          <cell r="H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 t="str">
            <v>T1</v>
          </cell>
          <cell r="S279" t="str">
            <v>T1</v>
          </cell>
          <cell r="T279" t="str">
            <v>T1</v>
          </cell>
        </row>
        <row r="280">
          <cell r="S280" t="str">
            <v>T2</v>
          </cell>
        </row>
        <row r="281">
          <cell r="S281" t="str">
            <v>T2</v>
          </cell>
        </row>
        <row r="282">
          <cell r="S282" t="str">
            <v>T14</v>
          </cell>
        </row>
        <row r="283">
          <cell r="H283">
            <v>0</v>
          </cell>
          <cell r="M283">
            <v>2.7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 t="str">
            <v>T3</v>
          </cell>
          <cell r="S283" t="str">
            <v>T10</v>
          </cell>
          <cell r="T283" t="str">
            <v>T3</v>
          </cell>
        </row>
        <row r="284">
          <cell r="D284" t="str">
            <v>AROLDO FURTADO NOBRE</v>
          </cell>
          <cell r="F284" t="str">
            <v>ECRJ</v>
          </cell>
          <cell r="H284">
            <v>4.3099999999999996</v>
          </cell>
          <cell r="I284">
            <v>949.15800000000013</v>
          </cell>
          <cell r="K284" t="str">
            <v>ASSISTENTE DE MATERIAL</v>
          </cell>
          <cell r="L284" t="str">
            <v>ECRJ.T / SE</v>
          </cell>
          <cell r="M284">
            <v>0</v>
          </cell>
          <cell r="N284" t="str">
            <v>T1</v>
          </cell>
          <cell r="O284">
            <v>0</v>
          </cell>
          <cell r="P284">
            <v>0</v>
          </cell>
          <cell r="Q284">
            <v>0</v>
          </cell>
          <cell r="R284" t="str">
            <v>T1</v>
          </cell>
          <cell r="S284" t="str">
            <v>T1</v>
          </cell>
          <cell r="T284" t="str">
            <v>T1</v>
          </cell>
          <cell r="U284">
            <v>950.4</v>
          </cell>
        </row>
        <row r="285">
          <cell r="S285" t="str">
            <v>T5</v>
          </cell>
        </row>
        <row r="286">
          <cell r="D286" t="str">
            <v>EDUARDO JOSÉ DE AMORIM</v>
          </cell>
          <cell r="F286" t="str">
            <v>ECRJ</v>
          </cell>
          <cell r="H286">
            <v>6.39</v>
          </cell>
          <cell r="I286">
            <v>1406.16</v>
          </cell>
          <cell r="K286" t="str">
            <v>ASSISTENTE DE TECNICO</v>
          </cell>
          <cell r="L286" t="str">
            <v>SE-VITÓRIA 11ª</v>
          </cell>
          <cell r="M286">
            <v>0</v>
          </cell>
          <cell r="N286" t="str">
            <v>T2</v>
          </cell>
          <cell r="O286">
            <v>0</v>
          </cell>
          <cell r="P286">
            <v>0</v>
          </cell>
          <cell r="Q286">
            <v>0</v>
          </cell>
          <cell r="R286" t="str">
            <v>T1</v>
          </cell>
          <cell r="S286" t="str">
            <v>T4</v>
          </cell>
          <cell r="T286" t="str">
            <v>T1</v>
          </cell>
          <cell r="U286">
            <v>1408</v>
          </cell>
        </row>
        <row r="287">
          <cell r="D287" t="str">
            <v>LUIS AUGUSTO GAMA DE OLIVEIRA</v>
          </cell>
          <cell r="F287" t="str">
            <v>ECRJ</v>
          </cell>
          <cell r="H287">
            <v>14.91</v>
          </cell>
          <cell r="I287">
            <v>3281.04</v>
          </cell>
          <cell r="K287" t="str">
            <v>ASSISTENTE DE TECNICO</v>
          </cell>
          <cell r="L287" t="str">
            <v>SANTA RITA</v>
          </cell>
          <cell r="M287">
            <v>0</v>
          </cell>
          <cell r="N287" t="str">
            <v>T6</v>
          </cell>
          <cell r="O287">
            <v>0</v>
          </cell>
          <cell r="P287">
            <v>0</v>
          </cell>
          <cell r="Q287">
            <v>0</v>
          </cell>
          <cell r="R287" t="str">
            <v>T1</v>
          </cell>
          <cell r="S287" t="str">
            <v>T19</v>
          </cell>
          <cell r="T287" t="str">
            <v>T1</v>
          </cell>
          <cell r="U287">
            <v>3306.6</v>
          </cell>
        </row>
        <row r="288">
          <cell r="H288">
            <v>0</v>
          </cell>
          <cell r="M288" t="e">
            <v>#N/A</v>
          </cell>
          <cell r="N288">
            <v>0</v>
          </cell>
          <cell r="O288" t="e">
            <v>#N/A</v>
          </cell>
          <cell r="P288" t="e">
            <v>#N/A</v>
          </cell>
          <cell r="Q288" t="e">
            <v>#N/A</v>
          </cell>
          <cell r="R288" t="e">
            <v>#N/A</v>
          </cell>
          <cell r="S288" t="str">
            <v>T8</v>
          </cell>
          <cell r="T288" t="e">
            <v>#N/A</v>
          </cell>
        </row>
        <row r="289">
          <cell r="D289" t="str">
            <v>FÁBIO DE SOUZA SILVA</v>
          </cell>
          <cell r="F289" t="str">
            <v>ECRJ</v>
          </cell>
          <cell r="I289">
            <v>1100</v>
          </cell>
          <cell r="K289" t="str">
            <v>TÉCNICO DE NÍVEL MÉDIO</v>
          </cell>
          <cell r="L289" t="str">
            <v>DTL.T</v>
          </cell>
          <cell r="S289" t="str">
            <v>T1</v>
          </cell>
          <cell r="U289">
            <v>1254</v>
          </cell>
        </row>
        <row r="290">
          <cell r="D290" t="str">
            <v>AIRTON MARTINS PALHARES</v>
          </cell>
          <cell r="F290" t="str">
            <v>ECRJ</v>
          </cell>
          <cell r="H290">
            <v>5.7</v>
          </cell>
          <cell r="I290">
            <v>1253.826</v>
          </cell>
          <cell r="K290" t="str">
            <v>TÉCNICO DE NÍVEL MÉDIO</v>
          </cell>
          <cell r="L290" t="str">
            <v xml:space="preserve">VITÓRIA </v>
          </cell>
          <cell r="M290">
            <v>0</v>
          </cell>
          <cell r="N290" t="str">
            <v>T1</v>
          </cell>
          <cell r="O290">
            <v>0</v>
          </cell>
          <cell r="P290">
            <v>0</v>
          </cell>
          <cell r="Q290">
            <v>0</v>
          </cell>
          <cell r="R290" t="str">
            <v>T1</v>
          </cell>
          <cell r="S290" t="str">
            <v>T1</v>
          </cell>
          <cell r="T290" t="str">
            <v>T1</v>
          </cell>
          <cell r="U290">
            <v>1254</v>
          </cell>
        </row>
        <row r="291">
          <cell r="D291" t="str">
            <v>ANDERSON MOURA MENEZES</v>
          </cell>
          <cell r="F291" t="str">
            <v>ECRJ</v>
          </cell>
          <cell r="H291">
            <v>5.7</v>
          </cell>
          <cell r="I291">
            <v>1253.826</v>
          </cell>
          <cell r="K291" t="str">
            <v>TÉCNICO DE NÍVEL MÉDIO</v>
          </cell>
          <cell r="L291" t="str">
            <v>SANTA RITA</v>
          </cell>
          <cell r="M291">
            <v>0</v>
          </cell>
          <cell r="N291" t="str">
            <v>T1</v>
          </cell>
          <cell r="O291">
            <v>0</v>
          </cell>
          <cell r="P291">
            <v>0</v>
          </cell>
          <cell r="Q291">
            <v>0</v>
          </cell>
          <cell r="R291" t="str">
            <v>T1</v>
          </cell>
          <cell r="S291" t="str">
            <v>T1</v>
          </cell>
          <cell r="T291" t="str">
            <v>T1</v>
          </cell>
          <cell r="U291">
            <v>1254</v>
          </cell>
        </row>
        <row r="292">
          <cell r="D292" t="str">
            <v>ANDRÉ NASCIMENTO GÓES</v>
          </cell>
          <cell r="F292" t="str">
            <v>ECRJ</v>
          </cell>
          <cell r="H292">
            <v>5.7</v>
          </cell>
          <cell r="I292">
            <v>1253.826</v>
          </cell>
          <cell r="K292" t="str">
            <v>TÉCNICO DE NÍVEL MÉDIO</v>
          </cell>
          <cell r="L292" t="str">
            <v xml:space="preserve">ECRJ.T/LT </v>
          </cell>
          <cell r="M292">
            <v>0</v>
          </cell>
          <cell r="N292" t="str">
            <v>T1</v>
          </cell>
          <cell r="O292">
            <v>0</v>
          </cell>
          <cell r="P292">
            <v>0</v>
          </cell>
          <cell r="Q292">
            <v>0</v>
          </cell>
          <cell r="R292" t="str">
            <v>T1</v>
          </cell>
          <cell r="S292" t="str">
            <v>T1</v>
          </cell>
          <cell r="T292" t="str">
            <v>T1</v>
          </cell>
          <cell r="U292">
            <v>1254</v>
          </cell>
        </row>
        <row r="293">
          <cell r="D293" t="str">
            <v>ANDRIELLY DE CARVALHO DOURADO</v>
          </cell>
          <cell r="F293" t="str">
            <v>ECRJ</v>
          </cell>
          <cell r="H293">
            <v>12.78</v>
          </cell>
          <cell r="I293">
            <v>2812.32</v>
          </cell>
          <cell r="K293" t="str">
            <v>TÉCNICO DE NÍVEL MÉDIO</v>
          </cell>
          <cell r="L293" t="str">
            <v>DCAL.T</v>
          </cell>
          <cell r="M293">
            <v>20</v>
          </cell>
          <cell r="N293" t="str">
            <v>T5</v>
          </cell>
          <cell r="O293">
            <v>0</v>
          </cell>
          <cell r="P293" t="str">
            <v>T20</v>
          </cell>
          <cell r="Q293" t="str">
            <v>T14</v>
          </cell>
          <cell r="R293" t="str">
            <v>T6</v>
          </cell>
          <cell r="S293" t="str">
            <v>T16</v>
          </cell>
          <cell r="T293" t="str">
            <v>T20</v>
          </cell>
          <cell r="U293">
            <v>2829.2</v>
          </cell>
        </row>
        <row r="294">
          <cell r="S294" t="str">
            <v>T9</v>
          </cell>
        </row>
        <row r="295">
          <cell r="D295" t="str">
            <v>HIRALDO FURTADO NOBRE</v>
          </cell>
          <cell r="F295" t="str">
            <v>ECRJ</v>
          </cell>
          <cell r="I295">
            <v>2020</v>
          </cell>
          <cell r="K295" t="str">
            <v>TÉCNICO DE NÍVEL MÉDIO</v>
          </cell>
          <cell r="L295" t="str">
            <v>CAMPOS</v>
          </cell>
          <cell r="S295" t="str">
            <v>T9</v>
          </cell>
          <cell r="U295">
            <v>2032.8</v>
          </cell>
        </row>
        <row r="296">
          <cell r="D296" t="str">
            <v>LEONARDO DE ALMEIDA MATOS</v>
          </cell>
          <cell r="F296" t="str">
            <v>ECRJ</v>
          </cell>
          <cell r="H296">
            <v>5.7</v>
          </cell>
          <cell r="I296">
            <v>1253.826</v>
          </cell>
          <cell r="K296" t="str">
            <v>TÉCNICO DE NÍVEL MÉDIO</v>
          </cell>
          <cell r="L296" t="str">
            <v>ECRJ.T/LT OP-VT C</v>
          </cell>
          <cell r="M296">
            <v>0</v>
          </cell>
          <cell r="N296" t="str">
            <v>T1</v>
          </cell>
          <cell r="O296">
            <v>0</v>
          </cell>
          <cell r="P296">
            <v>0</v>
          </cell>
          <cell r="Q296">
            <v>0</v>
          </cell>
          <cell r="R296" t="str">
            <v>T1</v>
          </cell>
          <cell r="S296" t="str">
            <v>T1</v>
          </cell>
          <cell r="T296" t="str">
            <v>T1</v>
          </cell>
          <cell r="U296">
            <v>1254</v>
          </cell>
        </row>
        <row r="297">
          <cell r="D297" t="str">
            <v>MARCELO MENDONÇA DE OLIVEIRA</v>
          </cell>
          <cell r="F297" t="str">
            <v>ECRJ</v>
          </cell>
          <cell r="H297">
            <v>5.7</v>
          </cell>
          <cell r="I297">
            <v>1253.826</v>
          </cell>
          <cell r="K297" t="str">
            <v>TÉCNICO DE NÍVEL MÉDIO</v>
          </cell>
          <cell r="L297" t="str">
            <v xml:space="preserve">ECRJ.T/LT </v>
          </cell>
          <cell r="M297">
            <v>0</v>
          </cell>
          <cell r="N297" t="str">
            <v>T1</v>
          </cell>
          <cell r="O297">
            <v>0</v>
          </cell>
          <cell r="P297">
            <v>0</v>
          </cell>
          <cell r="Q297">
            <v>0</v>
          </cell>
          <cell r="R297" t="str">
            <v>T1</v>
          </cell>
          <cell r="S297" t="str">
            <v>T1</v>
          </cell>
          <cell r="T297" t="str">
            <v>T1</v>
          </cell>
          <cell r="U297">
            <v>1254</v>
          </cell>
        </row>
        <row r="298">
          <cell r="D298" t="str">
            <v>RICARDO FERNANDES</v>
          </cell>
          <cell r="F298" t="str">
            <v>ECRJ</v>
          </cell>
          <cell r="I298">
            <v>1156.884</v>
          </cell>
          <cell r="K298" t="str">
            <v>TÉCNICO DE NÍVEL MÉDIO</v>
          </cell>
          <cell r="L298" t="str">
            <v>AREINHA</v>
          </cell>
          <cell r="N298" t="str">
            <v>T1</v>
          </cell>
          <cell r="S298" t="str">
            <v>T1</v>
          </cell>
          <cell r="T298" t="str">
            <v>T1</v>
          </cell>
          <cell r="U298">
            <v>1254</v>
          </cell>
        </row>
        <row r="299">
          <cell r="D299" t="str">
            <v>RICARDO HENRIQUE CAVALCANTI DE SANTANA</v>
          </cell>
          <cell r="F299" t="str">
            <v>ECRJ</v>
          </cell>
          <cell r="H299">
            <v>5.7</v>
          </cell>
          <cell r="I299">
            <v>1253.826</v>
          </cell>
          <cell r="K299" t="str">
            <v>TÉCNICO DE NÍVEL MÉDIO</v>
          </cell>
          <cell r="L299" t="str">
            <v>ECRJ.T/LT</v>
          </cell>
          <cell r="M299">
            <v>0</v>
          </cell>
          <cell r="N299" t="str">
            <v>T1</v>
          </cell>
          <cell r="O299">
            <v>0</v>
          </cell>
          <cell r="P299">
            <v>0</v>
          </cell>
          <cell r="Q299">
            <v>0</v>
          </cell>
          <cell r="R299" t="str">
            <v>T1</v>
          </cell>
          <cell r="S299" t="str">
            <v>T1</v>
          </cell>
          <cell r="T299" t="str">
            <v>T1</v>
          </cell>
          <cell r="U299">
            <v>1254</v>
          </cell>
        </row>
        <row r="300">
          <cell r="D300" t="str">
            <v>ROBSON LUIZ SILVEIRA BARROS</v>
          </cell>
          <cell r="F300" t="str">
            <v>ECRJ</v>
          </cell>
          <cell r="H300">
            <v>6.39</v>
          </cell>
          <cell r="I300">
            <v>1406.16</v>
          </cell>
          <cell r="K300" t="str">
            <v>TÉCNICO DE NÍVEL MÉDIO</v>
          </cell>
          <cell r="L300" t="str">
            <v xml:space="preserve"> DTOL.T</v>
          </cell>
          <cell r="M300">
            <v>0</v>
          </cell>
          <cell r="N300" t="str">
            <v>T2</v>
          </cell>
          <cell r="O300">
            <v>0</v>
          </cell>
          <cell r="P300">
            <v>0</v>
          </cell>
          <cell r="Q300">
            <v>0</v>
          </cell>
          <cell r="R300" t="str">
            <v>T1</v>
          </cell>
          <cell r="S300" t="str">
            <v>T4</v>
          </cell>
          <cell r="T300" t="str">
            <v>T1</v>
          </cell>
          <cell r="U300">
            <v>1408</v>
          </cell>
        </row>
        <row r="301">
          <cell r="D301" t="str">
            <v>VALTER JERÔNIMO DE LIRA JUNIOR</v>
          </cell>
          <cell r="F301" t="str">
            <v>ECRJ</v>
          </cell>
          <cell r="H301">
            <v>6.39</v>
          </cell>
          <cell r="I301">
            <v>1406.16</v>
          </cell>
          <cell r="K301" t="str">
            <v>TÉCNICO DE NÍVEL MÉDIO</v>
          </cell>
          <cell r="L301" t="str">
            <v xml:space="preserve">ECRJ.T/LT </v>
          </cell>
          <cell r="N301" t="str">
            <v>T2</v>
          </cell>
          <cell r="O301">
            <v>0</v>
          </cell>
          <cell r="P301">
            <v>0</v>
          </cell>
          <cell r="Q301">
            <v>0</v>
          </cell>
          <cell r="R301" t="str">
            <v>T1</v>
          </cell>
          <cell r="S301" t="str">
            <v>T4</v>
          </cell>
          <cell r="T301" t="str">
            <v>T1</v>
          </cell>
          <cell r="U301">
            <v>1408</v>
          </cell>
        </row>
        <row r="302">
          <cell r="H302">
            <v>0</v>
          </cell>
          <cell r="M302" t="e">
            <v>#N/A</v>
          </cell>
          <cell r="N302">
            <v>0</v>
          </cell>
          <cell r="O302" t="e">
            <v>#N/A</v>
          </cell>
          <cell r="P302" t="e">
            <v>#N/A</v>
          </cell>
          <cell r="Q302" t="e">
            <v>#N/A</v>
          </cell>
          <cell r="R302" t="e">
            <v>#N/A</v>
          </cell>
          <cell r="S302" t="e">
            <v>#N/A</v>
          </cell>
          <cell r="T302" t="e">
            <v>#N/A</v>
          </cell>
        </row>
        <row r="303">
          <cell r="D303" t="str">
            <v>ANTÔNIO DE PAULA COELHO NETO</v>
          </cell>
          <cell r="F303" t="str">
            <v>ECRJ</v>
          </cell>
          <cell r="H303">
            <v>14.91</v>
          </cell>
          <cell r="I303">
            <v>3281.04</v>
          </cell>
          <cell r="K303" t="str">
            <v>TÉCNICO ESPECIALIZADO</v>
          </cell>
          <cell r="L303" t="str">
            <v>VITÓRIA</v>
          </cell>
          <cell r="N303" t="str">
            <v>T6</v>
          </cell>
          <cell r="O303">
            <v>0</v>
          </cell>
          <cell r="P303">
            <v>0</v>
          </cell>
          <cell r="Q303">
            <v>0</v>
          </cell>
          <cell r="R303" t="str">
            <v>T1</v>
          </cell>
          <cell r="S303" t="str">
            <v>T19</v>
          </cell>
          <cell r="T303" t="str">
            <v>T1</v>
          </cell>
          <cell r="U303">
            <v>3306.6</v>
          </cell>
        </row>
        <row r="304">
          <cell r="D304" t="str">
            <v>JOUBERT JANTORNO FILHO</v>
          </cell>
          <cell r="F304" t="str">
            <v>ECRJ</v>
          </cell>
          <cell r="H304">
            <v>8.52</v>
          </cell>
          <cell r="I304">
            <v>1874.88</v>
          </cell>
          <cell r="K304" t="str">
            <v>TÉCNICO ESPECIALIZADO</v>
          </cell>
          <cell r="L304" t="str">
            <v xml:space="preserve">VITÓRIA </v>
          </cell>
          <cell r="N304" t="str">
            <v>T3</v>
          </cell>
          <cell r="O304">
            <v>0</v>
          </cell>
          <cell r="P304">
            <v>0</v>
          </cell>
          <cell r="Q304">
            <v>0</v>
          </cell>
          <cell r="R304" t="str">
            <v>T1</v>
          </cell>
          <cell r="S304" t="str">
            <v>T8</v>
          </cell>
          <cell r="T304" t="str">
            <v>T1</v>
          </cell>
          <cell r="U304">
            <v>1881</v>
          </cell>
        </row>
        <row r="305">
          <cell r="D305" t="str">
            <v>LUCIANO DEPENTOR</v>
          </cell>
          <cell r="F305" t="str">
            <v>ECRJ</v>
          </cell>
          <cell r="H305">
            <v>14.91</v>
          </cell>
          <cell r="I305">
            <v>3281.04</v>
          </cell>
          <cell r="K305" t="str">
            <v>TÉCNICO ESPECIALIZADO</v>
          </cell>
          <cell r="L305" t="str">
            <v>ECRJ.T / SE</v>
          </cell>
          <cell r="M305">
            <v>0</v>
          </cell>
          <cell r="N305" t="str">
            <v>T6</v>
          </cell>
          <cell r="O305">
            <v>0</v>
          </cell>
          <cell r="P305">
            <v>0</v>
          </cell>
          <cell r="Q305">
            <v>0</v>
          </cell>
          <cell r="R305" t="str">
            <v>T1</v>
          </cell>
          <cell r="S305" t="str">
            <v>T19</v>
          </cell>
          <cell r="T305" t="str">
            <v>T1</v>
          </cell>
          <cell r="U305">
            <v>3306.6</v>
          </cell>
        </row>
        <row r="306">
          <cell r="D306" t="str">
            <v xml:space="preserve">PAULO RODRIGUES CABRAL </v>
          </cell>
          <cell r="F306" t="str">
            <v>ECRJ</v>
          </cell>
          <cell r="H306">
            <v>14.91</v>
          </cell>
          <cell r="I306">
            <v>3281.04</v>
          </cell>
          <cell r="K306" t="str">
            <v>TÉCNICO ESPECIALIZADO</v>
          </cell>
          <cell r="L306" t="str">
            <v>ECRJ.T/LT OP-VT C</v>
          </cell>
          <cell r="M306">
            <v>0</v>
          </cell>
          <cell r="N306" t="str">
            <v>T6</v>
          </cell>
          <cell r="O306">
            <v>0</v>
          </cell>
          <cell r="P306">
            <v>0</v>
          </cell>
          <cell r="Q306">
            <v>0</v>
          </cell>
          <cell r="R306" t="str">
            <v>T1</v>
          </cell>
          <cell r="S306" t="str">
            <v>T19</v>
          </cell>
          <cell r="T306" t="str">
            <v>T1</v>
          </cell>
          <cell r="U306">
            <v>3306.6</v>
          </cell>
        </row>
        <row r="307">
          <cell r="D307" t="str">
            <v xml:space="preserve">CARLOS EDUARDO PINTO </v>
          </cell>
          <cell r="F307" t="str">
            <v>ECRJ</v>
          </cell>
          <cell r="I307">
            <v>1710</v>
          </cell>
          <cell r="K307" t="str">
            <v>TÉCNICO DE NÍVEL MÉDIO</v>
          </cell>
          <cell r="L307" t="str">
            <v>DTL.T</v>
          </cell>
          <cell r="S307" t="str">
            <v>T7</v>
          </cell>
          <cell r="U307">
            <v>1742.4</v>
          </cell>
        </row>
        <row r="308">
          <cell r="D308" t="str">
            <v>SIDNEY CHAVES VARGINHA</v>
          </cell>
          <cell r="F308" t="str">
            <v>ECRJ</v>
          </cell>
          <cell r="I308">
            <v>1400</v>
          </cell>
          <cell r="K308" t="str">
            <v>TÉCNICO DE NÍVEL MÉDIO</v>
          </cell>
          <cell r="L308" t="str">
            <v>DTL.T</v>
          </cell>
          <cell r="S308" t="str">
            <v>T5</v>
          </cell>
          <cell r="U308">
            <v>1507</v>
          </cell>
        </row>
        <row r="309">
          <cell r="S309" t="str">
            <v>T7</v>
          </cell>
        </row>
        <row r="310">
          <cell r="D310" t="str">
            <v>ANDERSON ABRANTES ALCIDES</v>
          </cell>
          <cell r="F310" t="str">
            <v>ECRJ</v>
          </cell>
          <cell r="H310">
            <v>11.5</v>
          </cell>
          <cell r="I310">
            <v>2531.0880000000002</v>
          </cell>
          <cell r="K310" t="str">
            <v>ENGENHEIRO</v>
          </cell>
          <cell r="L310" t="str">
            <v>SANTA RITA</v>
          </cell>
          <cell r="M310">
            <v>0</v>
          </cell>
          <cell r="N310" t="str">
            <v>T1</v>
          </cell>
          <cell r="O310">
            <v>0</v>
          </cell>
          <cell r="P310">
            <v>0</v>
          </cell>
          <cell r="Q310">
            <v>0</v>
          </cell>
          <cell r="R310" t="str">
            <v>T1</v>
          </cell>
          <cell r="S310" t="str">
            <v>T2</v>
          </cell>
          <cell r="T310" t="str">
            <v>T1</v>
          </cell>
          <cell r="U310">
            <v>2556.4</v>
          </cell>
        </row>
        <row r="311">
          <cell r="D311" t="str">
            <v>JOSÉ EDUARDO ABRAHÃO DIAS</v>
          </cell>
          <cell r="F311" t="str">
            <v>ECRJ</v>
          </cell>
          <cell r="H311">
            <v>24.29</v>
          </cell>
          <cell r="I311">
            <v>5343.4080000000004</v>
          </cell>
          <cell r="K311" t="str">
            <v>ENGENHEIRO</v>
          </cell>
          <cell r="L311" t="str">
            <v xml:space="preserve"> DTOL.T</v>
          </cell>
          <cell r="M311">
            <v>0</v>
          </cell>
          <cell r="N311" t="str">
            <v>T7</v>
          </cell>
          <cell r="O311">
            <v>0</v>
          </cell>
          <cell r="P311">
            <v>0</v>
          </cell>
          <cell r="Q311">
            <v>0</v>
          </cell>
          <cell r="R311" t="str">
            <v>T1</v>
          </cell>
          <cell r="S311" t="str">
            <v>T14</v>
          </cell>
          <cell r="T311" t="str">
            <v>T1</v>
          </cell>
          <cell r="U311">
            <v>5385.6</v>
          </cell>
        </row>
        <row r="312">
          <cell r="D312" t="str">
            <v>JOSÉ HORTA SAMPAIO</v>
          </cell>
          <cell r="F312" t="str">
            <v>ECRJ</v>
          </cell>
          <cell r="H312">
            <v>13.64</v>
          </cell>
          <cell r="I312">
            <v>2999.808</v>
          </cell>
          <cell r="K312" t="str">
            <v>ENGENHEIRO</v>
          </cell>
          <cell r="L312" t="str">
            <v xml:space="preserve">VITÓRIA </v>
          </cell>
          <cell r="N312" t="str">
            <v>T2</v>
          </cell>
          <cell r="O312">
            <v>0</v>
          </cell>
          <cell r="P312">
            <v>0</v>
          </cell>
          <cell r="Q312">
            <v>0</v>
          </cell>
          <cell r="R312" t="str">
            <v>T1</v>
          </cell>
          <cell r="S312" t="str">
            <v>T4</v>
          </cell>
          <cell r="T312" t="str">
            <v>T1</v>
          </cell>
          <cell r="U312">
            <v>3038.2</v>
          </cell>
        </row>
        <row r="313">
          <cell r="D313" t="str">
            <v>LACERDA SANTANA</v>
          </cell>
          <cell r="F313" t="str">
            <v>ECRJ</v>
          </cell>
          <cell r="H313">
            <v>15.77</v>
          </cell>
          <cell r="I313">
            <v>3468.5280000000002</v>
          </cell>
          <cell r="K313" t="str">
            <v>ENGENHEIRO</v>
          </cell>
          <cell r="L313" t="str">
            <v>SE-GRAJAÚ</v>
          </cell>
          <cell r="M313">
            <v>0</v>
          </cell>
          <cell r="N313" t="str">
            <v>T3</v>
          </cell>
          <cell r="O313">
            <v>0</v>
          </cell>
          <cell r="P313">
            <v>0</v>
          </cell>
          <cell r="Q313">
            <v>0</v>
          </cell>
          <cell r="R313" t="str">
            <v>T1</v>
          </cell>
          <cell r="S313" t="str">
            <v>T6</v>
          </cell>
          <cell r="T313" t="str">
            <v>T1</v>
          </cell>
          <cell r="U313">
            <v>3478.2</v>
          </cell>
        </row>
        <row r="314">
          <cell r="D314" t="str">
            <v>LUIZ EDUARDO GODOY MURTINHO</v>
          </cell>
          <cell r="F314" t="str">
            <v>ECRJ</v>
          </cell>
          <cell r="H314">
            <v>22.16</v>
          </cell>
          <cell r="I314">
            <v>4874.688000000001</v>
          </cell>
          <cell r="K314" t="str">
            <v>ENGENHEIRO</v>
          </cell>
          <cell r="L314" t="str">
            <v>SANTA CRUZ</v>
          </cell>
          <cell r="M314">
            <v>0</v>
          </cell>
          <cell r="N314" t="str">
            <v>T6</v>
          </cell>
          <cell r="O314">
            <v>0</v>
          </cell>
          <cell r="P314">
            <v>0</v>
          </cell>
          <cell r="Q314">
            <v>0</v>
          </cell>
          <cell r="R314" t="str">
            <v>T1</v>
          </cell>
          <cell r="S314" t="str">
            <v>T12</v>
          </cell>
          <cell r="T314" t="str">
            <v>T1</v>
          </cell>
          <cell r="U314">
            <v>4886.2</v>
          </cell>
        </row>
        <row r="315">
          <cell r="H315">
            <v>0</v>
          </cell>
          <cell r="M315" t="e">
            <v>#N/A</v>
          </cell>
          <cell r="N315">
            <v>0</v>
          </cell>
          <cell r="O315" t="e">
            <v>#N/A</v>
          </cell>
          <cell r="P315" t="e">
            <v>#N/A</v>
          </cell>
          <cell r="Q315" t="e">
            <v>#N/A</v>
          </cell>
          <cell r="R315" t="e">
            <v>#N/A</v>
          </cell>
          <cell r="S315" t="str">
            <v>T6</v>
          </cell>
          <cell r="T315" t="e">
            <v>#N/A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2">
          <cell r="D2" t="str">
            <v>FURNAS CENTRAIS ELÉTRICAS SA</v>
          </cell>
        </row>
        <row r="3">
          <cell r="D3" t="str">
            <v>Departamento de Construção de Transmissão Sul - DTS.T</v>
          </cell>
        </row>
        <row r="4">
          <cell r="D4" t="str">
            <v>Planilha de Cálculo da Incidência de Encargos Sociais em Obras de Transmissão</v>
          </cell>
        </row>
        <row r="5">
          <cell r="D5" t="str">
            <v>Obra    :   Modelo para Obras a Preço Unitário</v>
          </cell>
        </row>
        <row r="6">
          <cell r="F6" t="str">
            <v>s</v>
          </cell>
        </row>
        <row r="7">
          <cell r="D7" t="str">
            <v>E N C A R G O S     S O C I A I S</v>
          </cell>
        </row>
        <row r="8">
          <cell r="G8" t="str">
            <v>MENSALISTAS</v>
          </cell>
          <cell r="K8" t="str">
            <v>HORISTAS</v>
          </cell>
        </row>
        <row r="9">
          <cell r="G9" t="str">
            <v>H.NORMAL</v>
          </cell>
          <cell r="I9" t="str">
            <v xml:space="preserve"> H.EXTRA</v>
          </cell>
          <cell r="K9" t="str">
            <v>H.NORMAL</v>
          </cell>
          <cell r="M9" t="str">
            <v xml:space="preserve"> H.EXTRA</v>
          </cell>
        </row>
        <row r="11">
          <cell r="D11" t="str">
            <v>A - BÁSICOS  ( GRUPO I )</v>
          </cell>
        </row>
        <row r="13">
          <cell r="D13" t="str">
            <v>1 - INSS</v>
          </cell>
          <cell r="G13">
            <v>20</v>
          </cell>
          <cell r="H13" t="str">
            <v>%</v>
          </cell>
          <cell r="I13">
            <v>20</v>
          </cell>
          <cell r="J13" t="str">
            <v>%</v>
          </cell>
          <cell r="K13">
            <v>20</v>
          </cell>
          <cell r="L13" t="str">
            <v>%</v>
          </cell>
          <cell r="M13">
            <v>20</v>
          </cell>
          <cell r="N13" t="str">
            <v>%</v>
          </cell>
        </row>
        <row r="14">
          <cell r="D14" t="str">
            <v>2 - SESI / SEBRAE</v>
          </cell>
          <cell r="G14">
            <v>2.1</v>
          </cell>
          <cell r="H14" t="str">
            <v>%</v>
          </cell>
          <cell r="I14">
            <v>2.1</v>
          </cell>
          <cell r="J14" t="str">
            <v>%</v>
          </cell>
          <cell r="K14">
            <v>2.1</v>
          </cell>
          <cell r="L14" t="str">
            <v>%</v>
          </cell>
          <cell r="M14">
            <v>2.1</v>
          </cell>
          <cell r="N14" t="str">
            <v>%</v>
          </cell>
        </row>
        <row r="15">
          <cell r="D15" t="str">
            <v>3 - SENAI / SEBRAE</v>
          </cell>
          <cell r="G15">
            <v>1.6</v>
          </cell>
          <cell r="H15" t="str">
            <v>%</v>
          </cell>
          <cell r="I15">
            <v>1.6</v>
          </cell>
          <cell r="J15" t="str">
            <v>%</v>
          </cell>
          <cell r="K15">
            <v>1.6</v>
          </cell>
          <cell r="L15" t="str">
            <v>%</v>
          </cell>
          <cell r="M15">
            <v>1.6</v>
          </cell>
          <cell r="N15" t="str">
            <v>%</v>
          </cell>
        </row>
        <row r="16">
          <cell r="D16" t="str">
            <v>4 - INCRA</v>
          </cell>
          <cell r="G16">
            <v>0.2</v>
          </cell>
          <cell r="H16" t="str">
            <v>%</v>
          </cell>
          <cell r="I16">
            <v>0.2</v>
          </cell>
          <cell r="J16" t="str">
            <v>%</v>
          </cell>
          <cell r="K16">
            <v>0.2</v>
          </cell>
          <cell r="L16" t="str">
            <v>%</v>
          </cell>
          <cell r="M16">
            <v>0.2</v>
          </cell>
          <cell r="N16" t="str">
            <v>%</v>
          </cell>
        </row>
        <row r="17">
          <cell r="D17" t="str">
            <v>5 - Salário Educação</v>
          </cell>
          <cell r="G17">
            <v>2.5</v>
          </cell>
          <cell r="H17" t="str">
            <v>%</v>
          </cell>
          <cell r="I17">
            <v>2.5</v>
          </cell>
          <cell r="J17" t="str">
            <v>%</v>
          </cell>
          <cell r="K17">
            <v>2.5</v>
          </cell>
          <cell r="L17" t="str">
            <v>%</v>
          </cell>
          <cell r="M17">
            <v>2.5</v>
          </cell>
          <cell r="N17" t="str">
            <v>%</v>
          </cell>
        </row>
        <row r="18">
          <cell r="D18" t="str">
            <v>6 - Seguro Acidente</v>
          </cell>
          <cell r="G18">
            <v>3</v>
          </cell>
          <cell r="H18" t="str">
            <v>%</v>
          </cell>
          <cell r="I18">
            <v>3</v>
          </cell>
          <cell r="J18" t="str">
            <v>%</v>
          </cell>
          <cell r="K18">
            <v>3</v>
          </cell>
          <cell r="L18" t="str">
            <v>%</v>
          </cell>
          <cell r="M18">
            <v>3</v>
          </cell>
          <cell r="N18" t="str">
            <v>%</v>
          </cell>
        </row>
        <row r="19">
          <cell r="D19" t="str">
            <v>7 - FGTS</v>
          </cell>
          <cell r="G19">
            <v>8.5</v>
          </cell>
          <cell r="H19" t="str">
            <v>%</v>
          </cell>
          <cell r="I19">
            <v>8.5</v>
          </cell>
          <cell r="J19" t="str">
            <v>%</v>
          </cell>
          <cell r="K19">
            <v>8.5</v>
          </cell>
          <cell r="L19" t="str">
            <v>%</v>
          </cell>
          <cell r="M19">
            <v>8.5</v>
          </cell>
          <cell r="N19" t="str">
            <v>%</v>
          </cell>
        </row>
        <row r="20">
          <cell r="D20" t="str">
            <v>8 - SECONCI (*)</v>
          </cell>
          <cell r="G20">
            <v>1</v>
          </cell>
          <cell r="H20" t="str">
            <v>%</v>
          </cell>
          <cell r="I20">
            <v>1</v>
          </cell>
          <cell r="J20" t="str">
            <v>%</v>
          </cell>
          <cell r="K20">
            <v>1</v>
          </cell>
          <cell r="L20" t="str">
            <v>%</v>
          </cell>
          <cell r="M20">
            <v>1</v>
          </cell>
          <cell r="N20" t="str">
            <v>%</v>
          </cell>
        </row>
        <row r="22">
          <cell r="E22" t="str">
            <v>TOTAL GRUPO I.......................................</v>
          </cell>
          <cell r="G22">
            <v>38.900000000000006</v>
          </cell>
          <cell r="H22" t="str">
            <v>%</v>
          </cell>
          <cell r="I22">
            <v>38.900000000000006</v>
          </cell>
          <cell r="J22" t="str">
            <v>%</v>
          </cell>
          <cell r="K22">
            <v>38.900000000000006</v>
          </cell>
          <cell r="L22" t="str">
            <v>%</v>
          </cell>
          <cell r="M22">
            <v>38.900000000000006</v>
          </cell>
          <cell r="N22" t="str">
            <v>%</v>
          </cell>
        </row>
        <row r="24">
          <cell r="D24" t="str">
            <v>B - SOCIAIS  ( GRUPO II )</v>
          </cell>
        </row>
        <row r="26">
          <cell r="D26" t="str">
            <v>1 - Descanso Semanal Remunerado</v>
          </cell>
          <cell r="G26">
            <v>18.0721961406297</v>
          </cell>
          <cell r="H26" t="str">
            <v>%</v>
          </cell>
          <cell r="I26">
            <v>0</v>
          </cell>
          <cell r="J26" t="str">
            <v>%</v>
          </cell>
          <cell r="K26">
            <v>17.951908590775751</v>
          </cell>
          <cell r="L26" t="str">
            <v>%</v>
          </cell>
          <cell r="M26">
            <v>0</v>
          </cell>
          <cell r="N26" t="str">
            <v>%</v>
          </cell>
        </row>
        <row r="27">
          <cell r="D27" t="str">
            <v>2 - Feriados</v>
          </cell>
          <cell r="G27">
            <v>3.9645558485142072</v>
          </cell>
          <cell r="H27" t="str">
            <v>%</v>
          </cell>
          <cell r="I27">
            <v>0</v>
          </cell>
          <cell r="J27" t="str">
            <v>%</v>
          </cell>
          <cell r="K27">
            <v>3.7871149629855689</v>
          </cell>
          <cell r="L27" t="str">
            <v>%</v>
          </cell>
          <cell r="M27">
            <v>0</v>
          </cell>
          <cell r="N27" t="str">
            <v>%</v>
          </cell>
        </row>
        <row r="28">
          <cell r="D28" t="str">
            <v>3 - Enfermidade</v>
          </cell>
          <cell r="G28">
            <v>1.6038430478080203</v>
          </cell>
          <cell r="H28" t="str">
            <v>%</v>
          </cell>
          <cell r="I28">
            <v>0</v>
          </cell>
          <cell r="J28" t="str">
            <v>%</v>
          </cell>
          <cell r="K28">
            <v>1.5320601441168895</v>
          </cell>
          <cell r="L28" t="str">
            <v>%</v>
          </cell>
          <cell r="M28">
            <v>0</v>
          </cell>
          <cell r="N28" t="str">
            <v>%</v>
          </cell>
        </row>
        <row r="29">
          <cell r="D29" t="str">
            <v>4 - Acidentes</v>
          </cell>
          <cell r="G29">
            <v>0.27031062603505956</v>
          </cell>
          <cell r="H29" t="str">
            <v>%</v>
          </cell>
          <cell r="I29">
            <v>0</v>
          </cell>
          <cell r="J29" t="str">
            <v>%</v>
          </cell>
          <cell r="K29">
            <v>0.25821238383992517</v>
          </cell>
          <cell r="L29" t="str">
            <v>%</v>
          </cell>
          <cell r="M29">
            <v>0</v>
          </cell>
          <cell r="N29" t="str">
            <v>%</v>
          </cell>
        </row>
        <row r="30">
          <cell r="D30" t="str">
            <v>5 - Férias gozadas</v>
          </cell>
          <cell r="G30">
            <v>6.2470227333374444</v>
          </cell>
          <cell r="H30" t="str">
            <v>%</v>
          </cell>
          <cell r="I30">
            <v>0</v>
          </cell>
          <cell r="J30" t="str">
            <v>%</v>
          </cell>
          <cell r="K30">
            <v>5.9674259038120514</v>
          </cell>
          <cell r="L30" t="str">
            <v>%</v>
          </cell>
          <cell r="M30">
            <v>0</v>
          </cell>
          <cell r="N30" t="str">
            <v>%</v>
          </cell>
        </row>
        <row r="31">
          <cell r="D31" t="str">
            <v>6 - Descanso Natividade</v>
          </cell>
          <cell r="G31">
            <v>0.13299282800924928</v>
          </cell>
          <cell r="H31" t="str">
            <v>%</v>
          </cell>
          <cell r="I31">
            <v>0</v>
          </cell>
          <cell r="J31" t="str">
            <v>%</v>
          </cell>
          <cell r="K31">
            <v>0.12704049284924315</v>
          </cell>
          <cell r="L31" t="str">
            <v>%</v>
          </cell>
          <cell r="M31">
            <v>0</v>
          </cell>
          <cell r="N31" t="str">
            <v>%</v>
          </cell>
        </row>
        <row r="32">
          <cell r="D32" t="str">
            <v>7 - Aviso Prévio Trabalhado</v>
          </cell>
          <cell r="G32">
            <v>1.2006059002085123</v>
          </cell>
          <cell r="H32" t="str">
            <v>%</v>
          </cell>
          <cell r="I32">
            <v>0</v>
          </cell>
          <cell r="J32" t="str">
            <v>%</v>
          </cell>
          <cell r="K32">
            <v>1.4167225135502659</v>
          </cell>
          <cell r="L32" t="str">
            <v>%</v>
          </cell>
          <cell r="M32">
            <v>0</v>
          </cell>
          <cell r="N32" t="str">
            <v>%</v>
          </cell>
        </row>
        <row r="33">
          <cell r="D33" t="str">
            <v>8 - Adicional Noturno</v>
          </cell>
          <cell r="G33">
            <v>0</v>
          </cell>
          <cell r="H33" t="str">
            <v>%</v>
          </cell>
          <cell r="I33">
            <v>0</v>
          </cell>
          <cell r="J33" t="str">
            <v>%</v>
          </cell>
          <cell r="K33">
            <v>0.47601528488355777</v>
          </cell>
          <cell r="L33" t="str">
            <v>%</v>
          </cell>
          <cell r="M33">
            <v>0</v>
          </cell>
          <cell r="N33" t="str">
            <v>%</v>
          </cell>
        </row>
        <row r="34">
          <cell r="D34" t="str">
            <v>9 - 13o. Salário</v>
          </cell>
          <cell r="G34">
            <v>10.812425041402383</v>
          </cell>
          <cell r="H34" t="str">
            <v>%</v>
          </cell>
          <cell r="I34">
            <v>0</v>
          </cell>
          <cell r="J34" t="str">
            <v>%</v>
          </cell>
          <cell r="K34">
            <v>10.328495353597008</v>
          </cell>
          <cell r="L34" t="str">
            <v>%</v>
          </cell>
          <cell r="M34">
            <v>0</v>
          </cell>
          <cell r="N34" t="str">
            <v>%</v>
          </cell>
        </row>
        <row r="36">
          <cell r="E36" t="str">
            <v>TOTAL GRUPO II...............................................</v>
          </cell>
          <cell r="G36">
            <v>42.30395216594458</v>
          </cell>
          <cell r="H36" t="str">
            <v>%</v>
          </cell>
          <cell r="I36">
            <v>0</v>
          </cell>
          <cell r="J36" t="str">
            <v>%</v>
          </cell>
          <cell r="K36">
            <v>41.84499563041026</v>
          </cell>
          <cell r="L36" t="str">
            <v>%</v>
          </cell>
          <cell r="M36">
            <v>0</v>
          </cell>
          <cell r="N36" t="str">
            <v>%</v>
          </cell>
        </row>
        <row r="38">
          <cell r="D38" t="str">
            <v>C - SOCIAIS  ( GRUPO III )</v>
          </cell>
        </row>
        <row r="40">
          <cell r="D40" t="str">
            <v>1 - Rescisão sem justa causa</v>
          </cell>
          <cell r="G40">
            <v>5.3113992365105904</v>
          </cell>
          <cell r="H40" t="str">
            <v>%</v>
          </cell>
          <cell r="I40">
            <v>5.3113992365105904</v>
          </cell>
          <cell r="J40" t="str">
            <v>%</v>
          </cell>
          <cell r="K40">
            <v>5.0736779330571959</v>
          </cell>
          <cell r="L40" t="str">
            <v>%</v>
          </cell>
          <cell r="M40">
            <v>5.3113992365105895</v>
          </cell>
          <cell r="N40" t="str">
            <v>%</v>
          </cell>
        </row>
        <row r="41">
          <cell r="D41" t="str">
            <v>2 - Aviso Prévio Indenizado</v>
          </cell>
          <cell r="G41">
            <v>0.61057274320771249</v>
          </cell>
          <cell r="H41" t="str">
            <v>%</v>
          </cell>
          <cell r="I41">
            <v>0</v>
          </cell>
          <cell r="J41" t="str">
            <v>%</v>
          </cell>
          <cell r="K41">
            <v>0.69261674724121103</v>
          </cell>
          <cell r="L41" t="str">
            <v>%</v>
          </cell>
          <cell r="M41">
            <v>0</v>
          </cell>
          <cell r="N41" t="str">
            <v>%</v>
          </cell>
        </row>
        <row r="42">
          <cell r="D42" t="str">
            <v>3 - Multa por demissão antes dissídio</v>
          </cell>
          <cell r="G42">
            <v>9.0476542982430991E-2</v>
          </cell>
          <cell r="H42" t="str">
            <v>%</v>
          </cell>
          <cell r="I42">
            <v>0</v>
          </cell>
          <cell r="J42" t="str">
            <v>%</v>
          </cell>
          <cell r="K42">
            <v>0.11176514133123831</v>
          </cell>
          <cell r="L42" t="str">
            <v>%</v>
          </cell>
          <cell r="M42">
            <v>0</v>
          </cell>
          <cell r="N42" t="str">
            <v>%</v>
          </cell>
        </row>
        <row r="43">
          <cell r="D43" t="str">
            <v>4 - Férias Indenizadas</v>
          </cell>
          <cell r="G43">
            <v>6.2470227333374444</v>
          </cell>
          <cell r="H43" t="str">
            <v>%</v>
          </cell>
          <cell r="I43">
            <v>0</v>
          </cell>
          <cell r="J43" t="str">
            <v>%</v>
          </cell>
          <cell r="K43">
            <v>13.264185859108153</v>
          </cell>
          <cell r="L43" t="str">
            <v>%</v>
          </cell>
          <cell r="M43">
            <v>0</v>
          </cell>
          <cell r="N43" t="str">
            <v>%</v>
          </cell>
        </row>
        <row r="45">
          <cell r="E45" t="str">
            <v>TOTAL GRUPO III.........................................</v>
          </cell>
          <cell r="G45">
            <v>12.259471256038179</v>
          </cell>
          <cell r="H45" t="str">
            <v>%</v>
          </cell>
          <cell r="I45">
            <v>5.3113992365105904</v>
          </cell>
          <cell r="J45" t="str">
            <v>%</v>
          </cell>
          <cell r="K45">
            <v>19.142245680737798</v>
          </cell>
          <cell r="L45" t="str">
            <v>%</v>
          </cell>
          <cell r="M45">
            <v>5.3113992365105895</v>
          </cell>
          <cell r="N45" t="str">
            <v>%</v>
          </cell>
        </row>
        <row r="47">
          <cell r="D47" t="str">
            <v>D - INCIDÊNCIA GRUPO I x GRUPO II</v>
          </cell>
          <cell r="G47">
            <v>16.508136075725101</v>
          </cell>
          <cell r="H47" t="str">
            <v>%</v>
          </cell>
          <cell r="I47">
            <v>0</v>
          </cell>
          <cell r="J47" t="str">
            <v>%</v>
          </cell>
          <cell r="K47">
            <v>16.336575723745096</v>
          </cell>
          <cell r="L47" t="str">
            <v>%</v>
          </cell>
          <cell r="M47">
            <v>0</v>
          </cell>
          <cell r="N47" t="str">
            <v>%</v>
          </cell>
        </row>
        <row r="49">
          <cell r="E49" t="str">
            <v>TOTAL GERAL...................................................</v>
          </cell>
          <cell r="G49">
            <v>109.97155949770787</v>
          </cell>
          <cell r="H49" t="str">
            <v>%</v>
          </cell>
          <cell r="I49">
            <v>44.211399236510594</v>
          </cell>
          <cell r="J49" t="str">
            <v>%</v>
          </cell>
          <cell r="K49">
            <v>116.22381703489317</v>
          </cell>
          <cell r="L49" t="str">
            <v>%</v>
          </cell>
          <cell r="M49">
            <v>44.211399236510594</v>
          </cell>
          <cell r="N49" t="str">
            <v>%</v>
          </cell>
        </row>
        <row r="51">
          <cell r="D51" t="str">
            <v>Rotatividade Média :</v>
          </cell>
          <cell r="G51">
            <v>21</v>
          </cell>
          <cell r="H51" t="str">
            <v>meses</v>
          </cell>
          <cell r="K51">
            <v>17</v>
          </cell>
          <cell r="L51" t="str">
            <v>meses</v>
          </cell>
        </row>
      </sheetData>
      <sheetData sheetId="35" refreshError="1">
        <row r="2">
          <cell r="C2" t="str">
            <v>Memorial de Cálculo para Encargos Sociais em Obras de Transmissão</v>
          </cell>
        </row>
        <row r="4">
          <cell r="C4" t="str">
            <v>1 - PARÂMETROS BÁSICOS VARIAVEIS</v>
          </cell>
        </row>
        <row r="6">
          <cell r="C6" t="str">
            <v>1.1 - Enfermidade e Faltas Justificadas</v>
          </cell>
        </row>
        <row r="7">
          <cell r="D7" t="str">
            <v>dias de afastamento em média no ano.........................................................................</v>
          </cell>
          <cell r="M7">
            <v>4.45</v>
          </cell>
          <cell r="N7" t="str">
            <v>dias</v>
          </cell>
        </row>
        <row r="9">
          <cell r="C9" t="str">
            <v>1.2 - Acidentes</v>
          </cell>
        </row>
        <row r="10">
          <cell r="D10" t="str">
            <v>índice médio anual...........................................................................................................</v>
          </cell>
          <cell r="M10">
            <v>5</v>
          </cell>
          <cell r="N10" t="str">
            <v>%</v>
          </cell>
        </row>
        <row r="11">
          <cell r="D11" t="str">
            <v>afastamento médio em dias................................................................................................</v>
          </cell>
          <cell r="M11">
            <v>15</v>
          </cell>
          <cell r="N11" t="str">
            <v>dias</v>
          </cell>
        </row>
        <row r="13">
          <cell r="C13" t="str">
            <v>1.3 - Descanso Paternidade / Maternidade</v>
          </cell>
        </row>
        <row r="14">
          <cell r="D14" t="str">
            <v>crescimento populacional ao ano.......................................................................................</v>
          </cell>
          <cell r="M14">
            <v>3</v>
          </cell>
          <cell r="N14" t="str">
            <v>%</v>
          </cell>
        </row>
        <row r="15">
          <cell r="D15" t="str">
            <v>percentual  da população na idade de procriação de 18 a 56 anos</v>
          </cell>
          <cell r="M15">
            <v>50</v>
          </cell>
          <cell r="N15" t="str">
            <v>%</v>
          </cell>
        </row>
        <row r="16">
          <cell r="D16" t="str">
            <v>total, percentual da força de trabalho enquadrada nestas condições..............</v>
          </cell>
          <cell r="M16">
            <v>100</v>
          </cell>
          <cell r="N16" t="str">
            <v>%</v>
          </cell>
        </row>
        <row r="17">
          <cell r="D17" t="str">
            <v>incidência de homens na obra..................................................................................................</v>
          </cell>
          <cell r="M17">
            <v>99</v>
          </cell>
          <cell r="N17" t="str">
            <v>%</v>
          </cell>
        </row>
        <row r="18">
          <cell r="D18" t="str">
            <v>incidência de mulheres na obra.................................................................................................</v>
          </cell>
          <cell r="M18">
            <v>1</v>
          </cell>
          <cell r="N18" t="str">
            <v>%</v>
          </cell>
        </row>
        <row r="20">
          <cell r="C20" t="str">
            <v>1.4 - Aviso Prévio Indenizado</v>
          </cell>
        </row>
        <row r="21">
          <cell r="D21" t="str">
            <v>percentual dos empregados que recebem o aviso......................................................</v>
          </cell>
          <cell r="M21">
            <v>95</v>
          </cell>
          <cell r="N21" t="str">
            <v>%</v>
          </cell>
        </row>
        <row r="22">
          <cell r="D22" t="str">
            <v>percentual dos empregados que pedem demissão ou se aposentam</v>
          </cell>
          <cell r="M22">
            <v>5</v>
          </cell>
          <cell r="N22" t="str">
            <v>%</v>
          </cell>
        </row>
        <row r="23">
          <cell r="D23" t="str">
            <v>empregados que trabalham durante o aviso.........................................................................</v>
          </cell>
          <cell r="M23">
            <v>90</v>
          </cell>
          <cell r="N23" t="str">
            <v>%</v>
          </cell>
        </row>
        <row r="24">
          <cell r="D24" t="str">
            <v>empregados que recebem o aviso indenizado.........................................................................</v>
          </cell>
          <cell r="M24">
            <v>10</v>
          </cell>
          <cell r="N24" t="str">
            <v>%</v>
          </cell>
        </row>
        <row r="25">
          <cell r="D25" t="str">
            <v>Observação: Em alguns casos FURNAS permite o aviso prévio trabalhado</v>
          </cell>
        </row>
        <row r="26">
          <cell r="D26" t="str">
            <v>em contratos de serviços complementares.</v>
          </cell>
        </row>
        <row r="28">
          <cell r="C28" t="str">
            <v>1.5 - Tempo médio de rotatividade</v>
          </cell>
          <cell r="M28">
            <v>116.22381703489317</v>
          </cell>
        </row>
        <row r="29">
          <cell r="C29" t="str">
            <v>1.5.1- Mão de Obra  - Horistas...........................................................................................................</v>
          </cell>
          <cell r="M29">
            <v>17</v>
          </cell>
          <cell r="N29" t="str">
            <v>meses</v>
          </cell>
        </row>
        <row r="30">
          <cell r="D30" t="str">
            <v>Incidência de demissões intermediárias..............................................................................</v>
          </cell>
          <cell r="M30">
            <v>0</v>
          </cell>
          <cell r="N30" t="str">
            <v>%</v>
          </cell>
        </row>
        <row r="31">
          <cell r="D31" t="str">
            <v>Incidência da mão-de-obra horista no contrato....................................................................................</v>
          </cell>
          <cell r="M31">
            <v>74</v>
          </cell>
          <cell r="N31" t="str">
            <v>%</v>
          </cell>
        </row>
        <row r="33">
          <cell r="C33" t="str">
            <v>1.5.1.1- Histograma da Mão de Obra - Horistas</v>
          </cell>
        </row>
        <row r="34">
          <cell r="F34" t="str">
            <v>Outros</v>
          </cell>
          <cell r="G34" t="str">
            <v>Ajudantes</v>
          </cell>
          <cell r="H34" t="str">
            <v>Top./Nivel.</v>
          </cell>
          <cell r="I34" t="str">
            <v>Poceiro</v>
          </cell>
          <cell r="J34" t="str">
            <v>Pe./Car./Ar.</v>
          </cell>
          <cell r="K34" t="str">
            <v>Montador</v>
          </cell>
          <cell r="L34" t="str">
            <v>Encarregado</v>
          </cell>
          <cell r="N34" t="str">
            <v/>
          </cell>
        </row>
        <row r="35">
          <cell r="F35" t="str">
            <v>HOMEMxMES</v>
          </cell>
          <cell r="G35" t="str">
            <v>HOMEMxMES</v>
          </cell>
          <cell r="H35" t="str">
            <v>HOMEMxMES</v>
          </cell>
          <cell r="I35" t="str">
            <v>HOMEMxMES</v>
          </cell>
          <cell r="J35" t="str">
            <v>HOMEMxMES</v>
          </cell>
          <cell r="K35" t="str">
            <v>HOMEMxMES</v>
          </cell>
          <cell r="L35" t="str">
            <v>HOMEMxMES</v>
          </cell>
        </row>
        <row r="36">
          <cell r="E36">
            <v>1</v>
          </cell>
          <cell r="G36">
            <v>25</v>
          </cell>
          <cell r="H36">
            <v>1</v>
          </cell>
          <cell r="J36">
            <v>4</v>
          </cell>
          <cell r="L36">
            <v>2</v>
          </cell>
        </row>
        <row r="37">
          <cell r="E37">
            <v>2</v>
          </cell>
          <cell r="F37">
            <v>3</v>
          </cell>
          <cell r="G37">
            <v>50</v>
          </cell>
          <cell r="H37">
            <v>1</v>
          </cell>
          <cell r="I37">
            <v>4</v>
          </cell>
          <cell r="J37">
            <v>7</v>
          </cell>
          <cell r="K37">
            <v>1</v>
          </cell>
          <cell r="L37">
            <v>5</v>
          </cell>
        </row>
        <row r="38">
          <cell r="E38">
            <v>3</v>
          </cell>
          <cell r="F38">
            <v>4</v>
          </cell>
          <cell r="G38">
            <v>118</v>
          </cell>
          <cell r="H38">
            <v>2</v>
          </cell>
          <cell r="I38">
            <v>8</v>
          </cell>
          <cell r="J38">
            <v>10</v>
          </cell>
          <cell r="K38">
            <v>2</v>
          </cell>
          <cell r="L38">
            <v>9</v>
          </cell>
        </row>
        <row r="39">
          <cell r="E39">
            <v>4</v>
          </cell>
          <cell r="F39">
            <v>4</v>
          </cell>
          <cell r="G39">
            <v>140</v>
          </cell>
          <cell r="H39">
            <v>3</v>
          </cell>
          <cell r="I39">
            <v>8</v>
          </cell>
          <cell r="J39">
            <v>10</v>
          </cell>
          <cell r="K39">
            <v>9</v>
          </cell>
          <cell r="L39">
            <v>14</v>
          </cell>
        </row>
        <row r="40">
          <cell r="E40">
            <v>5</v>
          </cell>
          <cell r="F40">
            <v>6</v>
          </cell>
          <cell r="G40">
            <v>140</v>
          </cell>
          <cell r="H40">
            <v>3</v>
          </cell>
          <cell r="I40">
            <v>9</v>
          </cell>
          <cell r="J40">
            <v>10</v>
          </cell>
          <cell r="K40">
            <v>16</v>
          </cell>
          <cell r="L40">
            <v>14</v>
          </cell>
        </row>
        <row r="41">
          <cell r="E41">
            <v>6</v>
          </cell>
          <cell r="F41">
            <v>7</v>
          </cell>
          <cell r="G41">
            <v>140</v>
          </cell>
          <cell r="H41">
            <v>3</v>
          </cell>
          <cell r="I41">
            <v>9</v>
          </cell>
          <cell r="J41">
            <v>9</v>
          </cell>
          <cell r="K41">
            <v>23</v>
          </cell>
          <cell r="L41">
            <v>14</v>
          </cell>
        </row>
        <row r="42">
          <cell r="E42">
            <v>7</v>
          </cell>
          <cell r="F42">
            <v>6</v>
          </cell>
          <cell r="G42">
            <v>140</v>
          </cell>
          <cell r="H42">
            <v>3</v>
          </cell>
          <cell r="I42">
            <v>9</v>
          </cell>
          <cell r="J42">
            <v>6</v>
          </cell>
          <cell r="K42">
            <v>38</v>
          </cell>
          <cell r="L42">
            <v>14</v>
          </cell>
        </row>
        <row r="43">
          <cell r="E43">
            <v>8</v>
          </cell>
          <cell r="F43">
            <v>2</v>
          </cell>
          <cell r="G43">
            <v>140</v>
          </cell>
          <cell r="H43">
            <v>3</v>
          </cell>
          <cell r="I43">
            <v>6</v>
          </cell>
          <cell r="J43">
            <v>5</v>
          </cell>
          <cell r="K43">
            <v>38</v>
          </cell>
          <cell r="L43">
            <v>14</v>
          </cell>
        </row>
        <row r="44">
          <cell r="E44">
            <v>9</v>
          </cell>
          <cell r="F44">
            <v>2</v>
          </cell>
          <cell r="G44">
            <v>130</v>
          </cell>
          <cell r="H44">
            <v>2</v>
          </cell>
          <cell r="J44">
            <v>3</v>
          </cell>
          <cell r="K44">
            <v>38</v>
          </cell>
          <cell r="L44">
            <v>14</v>
          </cell>
        </row>
        <row r="45">
          <cell r="E45">
            <v>10</v>
          </cell>
          <cell r="F45">
            <v>1</v>
          </cell>
          <cell r="G45">
            <v>67</v>
          </cell>
          <cell r="H45">
            <v>1</v>
          </cell>
          <cell r="K45">
            <v>36</v>
          </cell>
          <cell r="L45">
            <v>10</v>
          </cell>
        </row>
        <row r="46">
          <cell r="E46">
            <v>11</v>
          </cell>
          <cell r="F46">
            <v>1</v>
          </cell>
          <cell r="G46">
            <v>34</v>
          </cell>
          <cell r="H46">
            <v>1</v>
          </cell>
          <cell r="K46">
            <v>20</v>
          </cell>
          <cell r="L46">
            <v>5</v>
          </cell>
        </row>
        <row r="47">
          <cell r="E47">
            <v>12</v>
          </cell>
          <cell r="G47">
            <v>8</v>
          </cell>
          <cell r="H47">
            <v>1</v>
          </cell>
          <cell r="K47">
            <v>5</v>
          </cell>
          <cell r="L47">
            <v>1</v>
          </cell>
        </row>
        <row r="48">
          <cell r="E48">
            <v>13</v>
          </cell>
        </row>
        <row r="49">
          <cell r="E49">
            <v>14</v>
          </cell>
        </row>
        <row r="50">
          <cell r="E50">
            <v>15</v>
          </cell>
        </row>
        <row r="52">
          <cell r="M52">
            <v>109.97155949770787</v>
          </cell>
        </row>
        <row r="53">
          <cell r="C53" t="str">
            <v>1.5.2- Mão de Obra  - Mensalistas.....................................................................................................</v>
          </cell>
          <cell r="M53">
            <v>21</v>
          </cell>
          <cell r="N53" t="str">
            <v>meses</v>
          </cell>
        </row>
        <row r="54">
          <cell r="D54" t="str">
            <v>Incidência da mão-de-obra mensalista no contrato....................................................................................</v>
          </cell>
          <cell r="M54">
            <v>26</v>
          </cell>
          <cell r="N54" t="str">
            <v>%</v>
          </cell>
        </row>
        <row r="56">
          <cell r="C56" t="str">
            <v>2 - PARÂMETROS BÁSICOS FIXOS</v>
          </cell>
        </row>
        <row r="58">
          <cell r="C58" t="str">
            <v>2.1 - Número de horas trabalhadas por dia.....................................................................................</v>
          </cell>
          <cell r="M58">
            <v>7.3333000000000004</v>
          </cell>
          <cell r="N58" t="str">
            <v>horas</v>
          </cell>
        </row>
        <row r="60">
          <cell r="C60" t="str">
            <v>2.2 - Número de horas trabalhadas por semana..........................................................................</v>
          </cell>
          <cell r="M60">
            <v>44.000799999999998</v>
          </cell>
          <cell r="N60" t="str">
            <v>h / semana</v>
          </cell>
        </row>
        <row r="62">
          <cell r="C62" t="str">
            <v>2.3 - Número de semanas por mes...............................................................................................</v>
          </cell>
          <cell r="M62">
            <v>4.3452380952380958</v>
          </cell>
          <cell r="N62" t="str">
            <v>semanas/mes</v>
          </cell>
        </row>
        <row r="64">
          <cell r="C64" t="str">
            <v>2.4 - Número de horas trabalhadas por semana, inclusive repouso..................................</v>
          </cell>
          <cell r="M64">
            <v>51.333300000000001</v>
          </cell>
          <cell r="N64" t="str">
            <v>h / semana</v>
          </cell>
        </row>
        <row r="66">
          <cell r="C66" t="str">
            <v>2.5 - Número de horas trabalhadas por mes.....................................................................................</v>
          </cell>
          <cell r="M66">
            <v>191.1939523809524</v>
          </cell>
          <cell r="N66" t="str">
            <v>h / mes</v>
          </cell>
        </row>
        <row r="68">
          <cell r="C68" t="str">
            <v>2.6 - Número de horas trabalhadas por mes, inclusive repouso.................................................</v>
          </cell>
          <cell r="M68">
            <v>223.05541071428576</v>
          </cell>
          <cell r="N68" t="str">
            <v>h / mes</v>
          </cell>
        </row>
        <row r="72">
          <cell r="C72" t="str">
            <v>3 - CÁLCULO DAS HORAS EFETIVAMENTE TRABALHADAS POR ANO</v>
          </cell>
        </row>
        <row r="74">
          <cell r="C74" t="str">
            <v>3.1 - Total de horas em um ano.............................................................................................................</v>
          </cell>
          <cell r="M74">
            <v>2676.6545000000001</v>
          </cell>
          <cell r="N74" t="str">
            <v>h / ano</v>
          </cell>
        </row>
        <row r="76">
          <cell r="C76" t="str">
            <v>3.2 - Abatimentos</v>
          </cell>
        </row>
        <row r="78">
          <cell r="C78" t="str">
            <v>3.2.1- Descanso Remunerado...........................................................................................................</v>
          </cell>
          <cell r="M78">
            <v>-382.3792142857144</v>
          </cell>
          <cell r="N78" t="str">
            <v>h / ano</v>
          </cell>
        </row>
        <row r="80">
          <cell r="C80" t="str">
            <v>3.2.2- Feriados (12 ao ano com coincidência de 1 feriado no domingo)...............................................</v>
          </cell>
          <cell r="M80">
            <v>-80.666300000000007</v>
          </cell>
          <cell r="N80" t="str">
            <v>h / ano</v>
          </cell>
        </row>
        <row r="82">
          <cell r="C82" t="str">
            <v>3.2.3- Enfermidade...............................................................................................................................</v>
          </cell>
          <cell r="M82">
            <v>-32.633185000000005</v>
          </cell>
          <cell r="N82" t="str">
            <v>h / ano</v>
          </cell>
        </row>
        <row r="84">
          <cell r="C84" t="str">
            <v>3.2.4- Acidentes......................................................................................................................................</v>
          </cell>
          <cell r="M84">
            <v>-5.4999750000000001</v>
          </cell>
          <cell r="N84" t="str">
            <v>h / ano</v>
          </cell>
        </row>
        <row r="86">
          <cell r="C86" t="str">
            <v>3.2.5- Férias , perc. de ferias gozadas para mensalistas ..............................................................</v>
          </cell>
          <cell r="K86">
            <v>50</v>
          </cell>
          <cell r="L86" t="str">
            <v>%</v>
          </cell>
          <cell r="M86">
            <v>-190.66580000000002</v>
          </cell>
          <cell r="N86" t="str">
            <v>h / ano</v>
          </cell>
        </row>
        <row r="88">
          <cell r="C88" t="str">
            <v>3.2.6- Descanso Paternidade / Maternidade...............................................................................</v>
          </cell>
          <cell r="M88">
            <v>-2.7059876999999997</v>
          </cell>
          <cell r="N88" t="str">
            <v>h / ano</v>
          </cell>
        </row>
        <row r="90">
          <cell r="C90" t="str">
            <v>3.2.7- Aviso Prévio Trabalhado.....................................................................................................</v>
          </cell>
          <cell r="M90">
            <v>-42.75</v>
          </cell>
          <cell r="N90" t="str">
            <v>h / ano</v>
          </cell>
        </row>
        <row r="92">
          <cell r="C92" t="str">
            <v>3.2.7- Aviso Prévio Indenizado...........................................................................................................</v>
          </cell>
          <cell r="M92">
            <v>-20.899905</v>
          </cell>
          <cell r="N92" t="str">
            <v>h / ano</v>
          </cell>
        </row>
        <row r="94">
          <cell r="D94" t="str">
            <v>Total de Abatimentos.................................................................................................................................</v>
          </cell>
          <cell r="M94">
            <v>-758.20036698571448</v>
          </cell>
          <cell r="N94" t="str">
            <v>h / ano</v>
          </cell>
        </row>
        <row r="97">
          <cell r="C97" t="str">
            <v>3.3 - Horas efetivamente trabalhadas no Ano...................................................</v>
          </cell>
          <cell r="K97" t="str">
            <v>Mensalistas...................</v>
          </cell>
          <cell r="M97">
            <v>2034.6869380142857</v>
          </cell>
          <cell r="N97" t="str">
            <v>h / ano</v>
          </cell>
        </row>
        <row r="98">
          <cell r="K98" t="str">
            <v>Horistas......................</v>
          </cell>
          <cell r="M98">
            <v>2130.0198380142861</v>
          </cell>
          <cell r="N98" t="str">
            <v>h / ano</v>
          </cell>
        </row>
        <row r="100">
          <cell r="C100" t="str">
            <v>5 - Adicional Noturno (vigias)</v>
          </cell>
        </row>
        <row r="101">
          <cell r="D101" t="str">
            <v>percentual dos trabalhadores que fazem jus....................................................................................</v>
          </cell>
          <cell r="M101">
            <v>2</v>
          </cell>
          <cell r="N101" t="str">
            <v>%</v>
          </cell>
        </row>
        <row r="102">
          <cell r="D102" t="str">
            <v>critério de vigias</v>
          </cell>
        </row>
        <row r="103">
          <cell r="D103" t="str">
            <v>horário de trabalho das 18:00 as 6:00 em dias alternados</v>
          </cell>
        </row>
        <row r="104">
          <cell r="D104" t="str">
            <v xml:space="preserve">18:00 as 22:00-----&gt; 4 horas normais    </v>
          </cell>
        </row>
        <row r="105">
          <cell r="D105" t="str">
            <v>22:00 as 05:00-----&gt; 7 horas com adicional noturno</v>
          </cell>
        </row>
        <row r="106">
          <cell r="D106" t="str">
            <v xml:space="preserve">05:00 as 06:00-----&gt; 1 hora normal    </v>
          </cell>
        </row>
        <row r="107">
          <cell r="D107" t="str">
            <v>hora noturna reduzida = 51'30"------&gt; 0,875 horas normais</v>
          </cell>
        </row>
        <row r="108">
          <cell r="D108" t="str">
            <v>7h / 0,875 = 8 horas noturnas (20% mais caras)</v>
          </cell>
        </row>
        <row r="109">
          <cell r="D109" t="str">
            <v>8h × 1,2 / 7h = 1,3714 (acrésc. da hora noturna em relação à hora normal)</v>
          </cell>
        </row>
        <row r="110">
          <cell r="D110" t="str">
            <v>o vigia trabalha 15 dias por mes a 12 horas por dia = 180 h / mes</v>
          </cell>
        </row>
        <row r="111">
          <cell r="D111" t="str">
            <v>como 180 &lt; 191,19 não há hora extra</v>
          </cell>
        </row>
        <row r="112">
          <cell r="D112" t="str">
            <v>7h / dia × 15dias × 0,3714 × 13meses × 0,02 / 2166,90 = ........................................................................</v>
          </cell>
          <cell r="M112">
            <v>0.47601528488355777</v>
          </cell>
          <cell r="N112" t="str">
            <v>%</v>
          </cell>
        </row>
      </sheetData>
      <sheetData sheetId="36" refreshError="1"/>
      <sheetData sheetId="3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veis"/>
      <sheetName val="LDI"/>
      <sheetName val="Banco de preços"/>
      <sheetName val="Resumo"/>
      <sheetName val="Módulos"/>
      <sheetName val="Mobiliz. e Desmobiliz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pit."/>
      <sheetName val="Plan.Recursos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F. HORAS"/>
      <sheetName val="VERIF. HORAS (original)"/>
      <sheetName val="Geral"/>
      <sheetName val="Aberto"/>
      <sheetName val="A I - Pisos"/>
      <sheetName val="A I - Profissionais"/>
      <sheetName val="A I - Profissionais (2)"/>
      <sheetName val="A I - Consenso (3)"/>
      <sheetName val="A II - HN"/>
      <sheetName val="A III - HE1"/>
      <sheetName val="A IV - HE2"/>
      <sheetName val="A V - HE3"/>
      <sheetName val="A VI - HE4"/>
      <sheetName val="A VII - AN"/>
      <sheetName val="A VIII - PERI"/>
      <sheetName val="A IX  EQPTOS"/>
      <sheetName val="A IV eq "/>
      <sheetName val="A X - RESUMO"/>
      <sheetName val="A V - RESUMO"/>
      <sheetName val="A VI ENC"/>
      <sheetName val="Fator K"/>
      <sheetName val="BDI mo e eq."/>
      <sheetName val="EPI-Ferramental Miudo"/>
      <sheetName val="STAFF contratada"/>
      <sheetName val="calc dissidio"/>
      <sheetName val="calc dissidio (estudo)"/>
      <sheetName val="Anex VIII Enc Soc A"/>
      <sheetName val="Anex IX Enc  Soc B"/>
      <sheetName val="Mem Enc Soc TA"/>
      <sheetName val="Mem Enc Soc T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27">
          <cell r="H27">
            <v>3.464</v>
          </cell>
        </row>
        <row r="48">
          <cell r="H48">
            <v>3.3885999999999998</v>
          </cell>
        </row>
        <row r="69">
          <cell r="H69">
            <v>3.3367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al"/>
      <sheetName val="Total_cargos"/>
      <sheetName val="Total_Enquadramento"/>
      <sheetName val="Anex. I - Pisos"/>
      <sheetName val="Planilha A"/>
      <sheetName val="HE1"/>
      <sheetName val="HE2"/>
      <sheetName val="HE3"/>
      <sheetName val="HE4"/>
      <sheetName val="HN"/>
      <sheetName val="P1"/>
      <sheetName val="P2"/>
      <sheetName val="Equipamentos"/>
      <sheetName val="Anex V Resumo"/>
      <sheetName val="Anexos RE"/>
      <sheetName val="Anex. I Lim Sup"/>
      <sheetName val="Grupos"/>
      <sheetName val="Níveis salariais"/>
      <sheetName val="Plan-1-"/>
      <sheetName val="Plan-2-"/>
      <sheetName val="Plan-3-"/>
      <sheetName val="Plan-4-"/>
      <sheetName val="Plan-5-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 Financeira"/>
      <sheetName val="Prev díssidio "/>
      <sheetName val="Anex VIII Encargos Soc"/>
      <sheetName val="Anex VIII Enc Soc A"/>
      <sheetName val="Anex IX Enc  Soc B"/>
      <sheetName val="Anex IX Encargos Soc"/>
      <sheetName val="Mem Enc Soc TA"/>
      <sheetName val="Mem Enc Soc TB"/>
      <sheetName val="D"/>
      <sheetName val="Anexos RE"/>
      <sheetName val="Fator K"/>
      <sheetName val="Anexos do Edital"/>
      <sheetName val="Anex. I Lim. Sup"/>
      <sheetName val="Anex. II Plan.A"/>
      <sheetName val="Anex. III Plan.B"/>
      <sheetName val="Anex. IV Adicionais"/>
      <sheetName val="Anex V Plan. Equipam."/>
      <sheetName val="Anex VI Fornec. Div"/>
      <sheetName val="Anex VII Resumo"/>
      <sheetName val="Anexo IC RE (2)"/>
      <sheetName val="Anexo IC RE"/>
      <sheetName val="Relação Obras "/>
      <sheetName val="Capa"/>
      <sheetName val="Relação Obras  (2)"/>
      <sheetName val="CR2880"/>
      <sheetName val="PlanA"/>
      <sheetName val="PlanB"/>
      <sheetName val="EFETIVO ORC"/>
      <sheetName val="Capa (2)"/>
      <sheetName val="Módulo1"/>
      <sheetName val="Módulo2"/>
      <sheetName val="Módulo3"/>
      <sheetName val="Módulo4"/>
      <sheetName val="Módulo5"/>
    </sheetNames>
    <sheetDataSet>
      <sheetData sheetId="0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/>
      <sheetData sheetId="21"/>
      <sheetData sheetId="22" refreshError="1"/>
      <sheetData sheetId="23" refreshError="1"/>
      <sheetData sheetId="24" refreshError="1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tor K"/>
      <sheetName val="Anex V Plan. Equipam."/>
      <sheetName val="Anex. I Lim. Sup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 Financeira"/>
      <sheetName val="Prev díssidio "/>
      <sheetName val="Anex VIII Encargos Soc"/>
      <sheetName val="Anex IX Encargos Soc"/>
      <sheetName val="D"/>
      <sheetName val="Anexos do Edital"/>
      <sheetName val="Considerações"/>
      <sheetName val="Anex. I Lim Sup"/>
      <sheetName val="Anex. II Plan.A"/>
      <sheetName val="Dissídios Plan.A"/>
      <sheetName val="Anex. III Plan.B"/>
      <sheetName val="Dissídios Plan.B"/>
      <sheetName val="Anex. III Adicionais"/>
      <sheetName val="Anex IV Plan. Equipam."/>
      <sheetName val="Anex V Resumo"/>
      <sheetName val="Anex VI Enc Soc A"/>
      <sheetName val="Mem Enc Soc TA"/>
      <sheetName val="Enc Soc A(Const.Mercado)"/>
      <sheetName val="Anex VII Enc Soc B"/>
      <sheetName val="Mem Enc Soc TB"/>
      <sheetName val="Anexos RE"/>
      <sheetName val="Fator K"/>
      <sheetName val="Fator KB"/>
      <sheetName val="Comp BDI"/>
      <sheetName val="Capa"/>
      <sheetName val="Plan-1-"/>
      <sheetName val="Plan-2-"/>
      <sheetName val="Plan-3-"/>
      <sheetName val="Plan-4-"/>
      <sheetName val="Plan-5-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6">
          <cell r="G26">
            <v>5721494.8600000003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9">
          <cell r="I19">
            <v>2.6088</v>
          </cell>
        </row>
        <row r="86">
          <cell r="H86">
            <v>0.26400000000000001</v>
          </cell>
        </row>
      </sheetData>
      <sheetData sheetId="22" refreshError="1"/>
      <sheetData sheetId="23" refreshError="1">
        <row r="58">
          <cell r="H58">
            <v>0.21936800000000001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 VIII Enc Soc A"/>
      <sheetName val="Mem Enc Soc TA"/>
      <sheetName val="Comp BDI"/>
      <sheetName val="Plan1"/>
    </sheetNames>
    <sheetDataSet>
      <sheetData sheetId="0"/>
      <sheetData sheetId="1"/>
      <sheetData sheetId="2" refreshError="1">
        <row r="34">
          <cell r="M34">
            <v>1</v>
          </cell>
        </row>
        <row r="58">
          <cell r="H58">
            <v>0.30376500000000001</v>
          </cell>
        </row>
      </sheetData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rial Cálc.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al"/>
      <sheetName val="Novo!"/>
      <sheetName val="Dados"/>
      <sheetName val="BDI"/>
      <sheetName val="Orçamento"/>
      <sheetName val="Memória"/>
      <sheetName val="Comp"/>
      <sheetName val="Cot"/>
      <sheetName val="CronoFF"/>
      <sheetName val="QCI"/>
      <sheetName val="Memorial Descritivo"/>
      <sheetName val="Licitação"/>
      <sheetName val="CronoFF-L"/>
      <sheetName val="QCI-L"/>
      <sheetName val="BM"/>
      <sheetName val="RRE"/>
      <sheetName val="OFÍCIO"/>
      <sheetName val="CC"/>
    </sheetNames>
    <sheetDataSet>
      <sheetData sheetId="0"/>
      <sheetData sheetId="1"/>
      <sheetData sheetId="2">
        <row r="29">
          <cell r="G29">
            <v>43040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áveis"/>
      <sheetName val="Plan.Recursos"/>
      <sheetName val="Composição"/>
      <sheetName val="Plan.Resumo"/>
      <sheetName val="Plan.Preços"/>
      <sheetName val="Plan.Preços - Impressão"/>
      <sheetName val="Banco de Preços"/>
      <sheetName val="LDI"/>
      <sheetName val="Distribuição Curva"/>
      <sheetName val="deslocamento e transp"/>
      <sheetName val="eqtos memoria"/>
      <sheetName val="deslocamentos SP"/>
      <sheetName val="Mobilizacao"/>
      <sheetName val="BD"/>
      <sheetName val="Enc.Sociais"/>
      <sheetName val="Var Relat"/>
      <sheetName val="Memória LDI"/>
      <sheetName val="Entrada"/>
      <sheetName val="Saída"/>
      <sheetName val="Mob_Adm_CT"/>
      <sheetName val="Mob_Adm_OE"/>
      <sheetName val="Paralisacao Equip"/>
      <sheetName val="Paralisacao MO"/>
      <sheetName val="Adm.Local - OBSOLETO"/>
      <sheetName val="Mobiliz. e Desmobi. - OBSOLETO"/>
      <sheetName val="Plano da obra"/>
      <sheetName val="Rotat.Media MO"/>
      <sheetName val="EPI Mat.Div.Ferram.Miudo"/>
      <sheetName val="Calculo EPI-Ferramental"/>
      <sheetName val="Financ.Obra"/>
      <sheetName val="Parametrização"/>
      <sheetName val="Corr.Preços"/>
      <sheetName val="Periculos."/>
      <sheetName val="Refeições"/>
      <sheetName val="Imp_HE"/>
      <sheetName val="Improd.Chuva"/>
    </sheetNames>
    <sheetDataSet>
      <sheetData sheetId="0">
        <row r="29">
          <cell r="J29">
            <v>212.31366476597634</v>
          </cell>
        </row>
        <row r="52">
          <cell r="J52">
            <v>28</v>
          </cell>
        </row>
        <row r="54">
          <cell r="J54">
            <v>0.8</v>
          </cell>
        </row>
        <row r="57">
          <cell r="F57">
            <v>1</v>
          </cell>
          <cell r="J57">
            <v>8</v>
          </cell>
        </row>
        <row r="58">
          <cell r="F58">
            <v>0.2</v>
          </cell>
        </row>
      </sheetData>
      <sheetData sheetId="1"/>
      <sheetData sheetId="2"/>
      <sheetData sheetId="3">
        <row r="259">
          <cell r="I259">
            <v>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B3" t="str">
            <v>Volkswagen Kombi</v>
          </cell>
          <cell r="C3" t="str">
            <v>EQUIP</v>
          </cell>
          <cell r="D3" t="str">
            <v>h</v>
          </cell>
          <cell r="E3">
            <v>20</v>
          </cell>
        </row>
        <row r="4">
          <cell r="B4" t="str">
            <v>Automóvel Passeio 1600CC sem operador</v>
          </cell>
          <cell r="C4" t="str">
            <v>EQUIP</v>
          </cell>
          <cell r="D4" t="str">
            <v>h</v>
          </cell>
          <cell r="E4">
            <v>10</v>
          </cell>
        </row>
        <row r="5">
          <cell r="B5" t="str">
            <v>Onibus 44 lugares</v>
          </cell>
          <cell r="C5" t="str">
            <v>EQUIP</v>
          </cell>
          <cell r="D5" t="str">
            <v>h</v>
          </cell>
          <cell r="E5">
            <v>60</v>
          </cell>
        </row>
        <row r="6">
          <cell r="B6" t="str">
            <v>Engenheiro Coordenador</v>
          </cell>
          <cell r="C6" t="str">
            <v>MO</v>
          </cell>
          <cell r="D6" t="str">
            <v>h</v>
          </cell>
          <cell r="E6">
            <v>54.545454545454547</v>
          </cell>
        </row>
        <row r="7">
          <cell r="B7" t="str">
            <v>Engenheiro de Campo</v>
          </cell>
          <cell r="C7" t="str">
            <v>MO</v>
          </cell>
          <cell r="D7" t="str">
            <v>h</v>
          </cell>
          <cell r="E7">
            <v>36.363636363636367</v>
          </cell>
        </row>
        <row r="8">
          <cell r="B8" t="str">
            <v>Técnico de Nível Médio</v>
          </cell>
          <cell r="C8" t="str">
            <v>MO</v>
          </cell>
          <cell r="D8" t="str">
            <v>h</v>
          </cell>
          <cell r="E8">
            <v>15.91</v>
          </cell>
        </row>
        <row r="9">
          <cell r="B9" t="str">
            <v>Topografo</v>
          </cell>
          <cell r="C9" t="str">
            <v>MO</v>
          </cell>
          <cell r="D9" t="str">
            <v>h</v>
          </cell>
          <cell r="E9">
            <v>15.91</v>
          </cell>
        </row>
        <row r="10">
          <cell r="B10" t="str">
            <v>Assistente Técnico</v>
          </cell>
          <cell r="C10" t="str">
            <v>MO</v>
          </cell>
          <cell r="D10" t="str">
            <v>h</v>
          </cell>
          <cell r="E10">
            <v>11.36</v>
          </cell>
        </row>
        <row r="11">
          <cell r="B11" t="str">
            <v>Assistente Administrativo</v>
          </cell>
          <cell r="C11" t="str">
            <v>MO</v>
          </cell>
          <cell r="D11" t="str">
            <v>h</v>
          </cell>
          <cell r="E11">
            <v>11.36</v>
          </cell>
        </row>
        <row r="12">
          <cell r="B12" t="str">
            <v>Auxiliar Administrativo</v>
          </cell>
          <cell r="C12" t="str">
            <v>MO</v>
          </cell>
          <cell r="D12" t="str">
            <v>h</v>
          </cell>
          <cell r="E12">
            <v>6.82</v>
          </cell>
        </row>
        <row r="13">
          <cell r="B13" t="str">
            <v>Tecnico em Seguranca do Trabalho</v>
          </cell>
          <cell r="C13" t="str">
            <v>MO</v>
          </cell>
          <cell r="D13" t="str">
            <v>h</v>
          </cell>
          <cell r="E13">
            <v>15.91</v>
          </cell>
        </row>
        <row r="14">
          <cell r="B14" t="str">
            <v>Encarregado de Obras Civis</v>
          </cell>
          <cell r="C14" t="str">
            <v>MO</v>
          </cell>
          <cell r="D14" t="str">
            <v>h</v>
          </cell>
          <cell r="E14">
            <v>15.909090909090908</v>
          </cell>
        </row>
        <row r="15">
          <cell r="B15" t="str">
            <v>Encarregado Geral</v>
          </cell>
          <cell r="C15" t="str">
            <v>MO</v>
          </cell>
          <cell r="D15" t="str">
            <v>h</v>
          </cell>
          <cell r="E15">
            <v>15.909090909090908</v>
          </cell>
        </row>
        <row r="16">
          <cell r="B16" t="str">
            <v>Pedreiro</v>
          </cell>
          <cell r="C16" t="str">
            <v>MO</v>
          </cell>
          <cell r="D16" t="str">
            <v>h</v>
          </cell>
          <cell r="E16">
            <v>5.73</v>
          </cell>
        </row>
        <row r="17">
          <cell r="B17" t="str">
            <v>Carpinteiro de Formas</v>
          </cell>
          <cell r="C17" t="str">
            <v>MO</v>
          </cell>
          <cell r="D17" t="str">
            <v>h</v>
          </cell>
          <cell r="E17">
            <v>5.73</v>
          </cell>
        </row>
        <row r="18">
          <cell r="B18" t="str">
            <v>Eletricista</v>
          </cell>
          <cell r="C18" t="str">
            <v>MO</v>
          </cell>
          <cell r="D18" t="str">
            <v>h</v>
          </cell>
          <cell r="E18">
            <v>9.11</v>
          </cell>
        </row>
        <row r="19">
          <cell r="B19" t="str">
            <v>Ajudante Geral</v>
          </cell>
          <cell r="C19" t="str">
            <v>MO</v>
          </cell>
          <cell r="D19" t="str">
            <v>h</v>
          </cell>
          <cell r="E19">
            <v>4.7300000000000004</v>
          </cell>
        </row>
        <row r="20">
          <cell r="B20" t="str">
            <v>Despesas com viagens</v>
          </cell>
          <cell r="C20" t="str">
            <v>MAT</v>
          </cell>
          <cell r="D20" t="str">
            <v>unid</v>
          </cell>
          <cell r="E20">
            <v>1150</v>
          </cell>
        </row>
        <row r="21">
          <cell r="B21" t="str">
            <v>Aluguel Residencial e despesas</v>
          </cell>
          <cell r="C21" t="str">
            <v>MAT</v>
          </cell>
          <cell r="D21" t="str">
            <v>un/mês</v>
          </cell>
          <cell r="E21">
            <v>1500</v>
          </cell>
        </row>
        <row r="22">
          <cell r="B22" t="str">
            <v>Moveis e utensílios por empregado indireto</v>
          </cell>
          <cell r="C22" t="str">
            <v>MAT</v>
          </cell>
          <cell r="D22" t="str">
            <v>un/mês</v>
          </cell>
          <cell r="E22">
            <v>50</v>
          </cell>
        </row>
        <row r="23">
          <cell r="B23" t="str">
            <v>Despesas com comunicação</v>
          </cell>
          <cell r="C23" t="str">
            <v>MAT</v>
          </cell>
          <cell r="D23" t="str">
            <v>un/mês</v>
          </cell>
          <cell r="E23">
            <v>350</v>
          </cell>
        </row>
        <row r="24">
          <cell r="B24" t="str">
            <v>Despesas com informática</v>
          </cell>
          <cell r="C24" t="str">
            <v>MAT</v>
          </cell>
          <cell r="D24" t="str">
            <v>un/mês</v>
          </cell>
          <cell r="E24">
            <v>400</v>
          </cell>
        </row>
        <row r="25">
          <cell r="B25" t="str">
            <v>Refeição</v>
          </cell>
          <cell r="C25" t="str">
            <v>MAT</v>
          </cell>
          <cell r="D25" t="str">
            <v>un</v>
          </cell>
          <cell r="E25">
            <v>15</v>
          </cell>
        </row>
        <row r="26">
          <cell r="B26" t="str">
            <v>Despesas Legais; Alvará, Crea  ART, ASO, PCMSO, PCMAT e Outros</v>
          </cell>
          <cell r="C26" t="str">
            <v>MAT</v>
          </cell>
          <cell r="D26" t="str">
            <v>un</v>
          </cell>
          <cell r="E26">
            <v>6000</v>
          </cell>
        </row>
        <row r="27">
          <cell r="B27" t="str">
            <v>Treinamento NR-10 e outros</v>
          </cell>
          <cell r="C27" t="str">
            <v>MAT</v>
          </cell>
          <cell r="D27" t="str">
            <v>un</v>
          </cell>
          <cell r="E27">
            <v>5000</v>
          </cell>
        </row>
        <row r="28">
          <cell r="B28" t="str">
            <v>Despesas com hospedagem</v>
          </cell>
          <cell r="C28" t="str">
            <v>MAT</v>
          </cell>
          <cell r="D28" t="str">
            <v>unid</v>
          </cell>
          <cell r="E28">
            <v>70</v>
          </cell>
        </row>
        <row r="29">
          <cell r="B29" t="str">
            <v>Despesas Materiais Diversos</v>
          </cell>
          <cell r="C29" t="str">
            <v>MAT</v>
          </cell>
          <cell r="D29" t="str">
            <v>unid</v>
          </cell>
          <cell r="E29">
            <v>2000</v>
          </cell>
        </row>
        <row r="30">
          <cell r="B30" t="str">
            <v>Aluguel Container - Escritório</v>
          </cell>
          <cell r="C30" t="str">
            <v>MAT</v>
          </cell>
          <cell r="D30" t="str">
            <v>mês</v>
          </cell>
          <cell r="E30">
            <v>700</v>
          </cell>
        </row>
        <row r="31">
          <cell r="B31" t="str">
            <v>Aluguel Container - Banheiro</v>
          </cell>
          <cell r="C31" t="str">
            <v>MAT</v>
          </cell>
          <cell r="D31" t="str">
            <v>mês</v>
          </cell>
          <cell r="E31">
            <v>600</v>
          </cell>
        </row>
        <row r="32">
          <cell r="B32" t="str">
            <v>Limpeza área</v>
          </cell>
          <cell r="C32" t="str">
            <v>MAT</v>
          </cell>
          <cell r="D32" t="str">
            <v>un</v>
          </cell>
          <cell r="E32">
            <v>1200</v>
          </cell>
        </row>
      </sheetData>
      <sheetData sheetId="14"/>
      <sheetData sheetId="15"/>
      <sheetData sheetId="16"/>
      <sheetData sheetId="17">
        <row r="44">
          <cell r="AG44">
            <v>345</v>
          </cell>
        </row>
      </sheetData>
      <sheetData sheetId="18"/>
      <sheetData sheetId="19"/>
      <sheetData sheetId="20"/>
      <sheetData sheetId="21"/>
      <sheetData sheetId="22"/>
      <sheetData sheetId="23">
        <row r="1">
          <cell r="AQ1" t="str">
            <v>JAN</v>
          </cell>
          <cell r="AR1" t="str">
            <v>FEV</v>
          </cell>
        </row>
        <row r="2">
          <cell r="AQ2" t="str">
            <v>FEV</v>
          </cell>
          <cell r="AR2" t="str">
            <v>MAR</v>
          </cell>
        </row>
        <row r="3">
          <cell r="AQ3" t="str">
            <v>MAR</v>
          </cell>
          <cell r="AR3" t="str">
            <v>ABR</v>
          </cell>
        </row>
        <row r="4">
          <cell r="AQ4" t="str">
            <v>ABR</v>
          </cell>
          <cell r="AR4" t="str">
            <v>MAI</v>
          </cell>
        </row>
        <row r="5">
          <cell r="AQ5" t="str">
            <v>MAI</v>
          </cell>
          <cell r="AR5" t="str">
            <v>JUN</v>
          </cell>
        </row>
        <row r="6">
          <cell r="AQ6" t="str">
            <v>JUN</v>
          </cell>
          <cell r="AR6" t="str">
            <v>JUL</v>
          </cell>
        </row>
        <row r="8">
          <cell r="AQ8" t="str">
            <v>JUL</v>
          </cell>
          <cell r="AR8" t="str">
            <v>AGO</v>
          </cell>
        </row>
        <row r="9">
          <cell r="AQ9" t="str">
            <v>AGO</v>
          </cell>
          <cell r="AR9" t="str">
            <v>SET</v>
          </cell>
        </row>
        <row r="11">
          <cell r="AQ11" t="str">
            <v>SET</v>
          </cell>
          <cell r="AR11" t="str">
            <v>OUT</v>
          </cell>
        </row>
        <row r="12">
          <cell r="AQ12" t="str">
            <v>OUT</v>
          </cell>
          <cell r="AR12" t="str">
            <v>NOV</v>
          </cell>
        </row>
        <row r="13">
          <cell r="AQ13" t="str">
            <v>NOV</v>
          </cell>
          <cell r="AR13" t="str">
            <v>DEZ</v>
          </cell>
        </row>
        <row r="14">
          <cell r="AQ14" t="str">
            <v>DEZ</v>
          </cell>
          <cell r="AR14" t="str">
            <v>JAN</v>
          </cell>
        </row>
      </sheetData>
      <sheetData sheetId="24">
        <row r="13">
          <cell r="F13">
            <v>104829</v>
          </cell>
        </row>
      </sheetData>
      <sheetData sheetId="25"/>
      <sheetData sheetId="26"/>
      <sheetData sheetId="27">
        <row r="58">
          <cell r="Z58">
            <v>2.4490038911124053E-2</v>
          </cell>
        </row>
        <row r="77">
          <cell r="Z77">
            <v>1.3740068514486272E-2</v>
          </cell>
        </row>
      </sheetData>
      <sheetData sheetId="28"/>
      <sheetData sheetId="29"/>
      <sheetData sheetId="30"/>
      <sheetData sheetId="31"/>
      <sheetData sheetId="32">
        <row r="42">
          <cell r="G42">
            <v>0.24314450667207343</v>
          </cell>
        </row>
      </sheetData>
      <sheetData sheetId="33"/>
      <sheetData sheetId="34"/>
      <sheetData sheetId="35">
        <row r="10">
          <cell r="K10">
            <v>6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blagem - Resumo"/>
      <sheetName val="Inicial"/>
      <sheetName val="Modular - Civil"/>
      <sheetName val="Civil - Detalhado"/>
      <sheetName val="Modular - Montagem"/>
      <sheetName val="Módul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. BDI"/>
      <sheetName val="A"/>
    </sheetNames>
    <sheetDataSet>
      <sheetData sheetId="0"/>
      <sheetData sheetId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rial Cálc."/>
      <sheetName val="Planilha Enc."/>
    </sheetNames>
    <sheetDataSet>
      <sheetData sheetId="0" refreshError="1"/>
      <sheetData sheetId="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peso"/>
      <sheetName val="Visual Contrapeso"/>
    </sheetNames>
    <sheetDataSet>
      <sheetData sheetId="0" refreshError="1">
        <row r="13">
          <cell r="A13">
            <v>1</v>
          </cell>
          <cell r="B13" t="str">
            <v>III</v>
          </cell>
          <cell r="C13">
            <v>360</v>
          </cell>
          <cell r="J13">
            <v>360</v>
          </cell>
          <cell r="P13">
            <v>8.4</v>
          </cell>
          <cell r="Q13" t="str">
            <v>N</v>
          </cell>
          <cell r="R13" t="str">
            <v>-</v>
          </cell>
          <cell r="S13" t="str">
            <v>-</v>
          </cell>
          <cell r="T13" t="str">
            <v>-</v>
          </cell>
          <cell r="U13">
            <v>1</v>
          </cell>
          <cell r="V13">
            <v>1</v>
          </cell>
          <cell r="W13" t="str">
            <v>JÁ PAGO</v>
          </cell>
          <cell r="X13" t="str">
            <v>X</v>
          </cell>
          <cell r="Y13">
            <v>1</v>
          </cell>
          <cell r="Z13" t="str">
            <v>JÁ PAGO</v>
          </cell>
          <cell r="AA13" t="str">
            <v>X</v>
          </cell>
          <cell r="AB13">
            <v>8.4</v>
          </cell>
          <cell r="AC13">
            <v>360</v>
          </cell>
          <cell r="AD13" t="str">
            <v>III</v>
          </cell>
          <cell r="AE13">
            <v>360</v>
          </cell>
          <cell r="AF13">
            <v>0</v>
          </cell>
          <cell r="AG13">
            <v>0</v>
          </cell>
        </row>
        <row r="14">
          <cell r="A14">
            <v>2</v>
          </cell>
          <cell r="B14" t="str">
            <v>II</v>
          </cell>
          <cell r="C14">
            <v>240</v>
          </cell>
          <cell r="G14">
            <v>235.3</v>
          </cell>
          <cell r="H14">
            <v>4.7</v>
          </cell>
          <cell r="P14">
            <v>5</v>
          </cell>
          <cell r="Q14" t="str">
            <v>N</v>
          </cell>
          <cell r="R14" t="str">
            <v>-</v>
          </cell>
          <cell r="S14" t="str">
            <v>-</v>
          </cell>
          <cell r="T14" t="str">
            <v>-</v>
          </cell>
          <cell r="U14">
            <v>1</v>
          </cell>
          <cell r="V14">
            <v>1</v>
          </cell>
          <cell r="W14" t="str">
            <v>JÁ PAGO</v>
          </cell>
          <cell r="X14" t="str">
            <v>X</v>
          </cell>
          <cell r="Y14">
            <v>1</v>
          </cell>
          <cell r="Z14" t="str">
            <v>JÁ PAGO</v>
          </cell>
          <cell r="AA14" t="str">
            <v>X</v>
          </cell>
          <cell r="AB14">
            <v>5</v>
          </cell>
          <cell r="AC14">
            <v>240</v>
          </cell>
          <cell r="AD14" t="str">
            <v>II</v>
          </cell>
          <cell r="AE14">
            <v>235.3</v>
          </cell>
          <cell r="AF14">
            <v>4.7</v>
          </cell>
          <cell r="AG14">
            <v>0</v>
          </cell>
        </row>
        <row r="15">
          <cell r="A15">
            <v>3</v>
          </cell>
          <cell r="B15" t="str">
            <v>III</v>
          </cell>
          <cell r="C15">
            <v>360</v>
          </cell>
          <cell r="J15">
            <v>202.5</v>
          </cell>
          <cell r="K15">
            <v>157.5</v>
          </cell>
          <cell r="P15">
            <v>2.0099999999999998</v>
          </cell>
          <cell r="Q15" t="str">
            <v>N</v>
          </cell>
          <cell r="R15" t="str">
            <v>-</v>
          </cell>
          <cell r="S15" t="str">
            <v>-</v>
          </cell>
          <cell r="T15" t="str">
            <v>-</v>
          </cell>
          <cell r="U15">
            <v>1</v>
          </cell>
          <cell r="V15">
            <v>1</v>
          </cell>
          <cell r="W15" t="str">
            <v>JÁ PAGO</v>
          </cell>
          <cell r="X15" t="str">
            <v>X</v>
          </cell>
          <cell r="Y15">
            <v>1</v>
          </cell>
          <cell r="Z15" t="str">
            <v>JÁ PAGO</v>
          </cell>
          <cell r="AA15" t="str">
            <v>X</v>
          </cell>
          <cell r="AB15">
            <v>2.0099999999999998</v>
          </cell>
          <cell r="AC15">
            <v>360</v>
          </cell>
          <cell r="AD15" t="str">
            <v>III</v>
          </cell>
          <cell r="AE15">
            <v>202.5</v>
          </cell>
          <cell r="AF15">
            <v>157.5</v>
          </cell>
          <cell r="AG15">
            <v>0</v>
          </cell>
        </row>
        <row r="16">
          <cell r="A16">
            <v>4</v>
          </cell>
          <cell r="B16" t="str">
            <v>II</v>
          </cell>
          <cell r="C16">
            <v>240</v>
          </cell>
          <cell r="G16">
            <v>231</v>
          </cell>
          <cell r="H16">
            <v>9</v>
          </cell>
          <cell r="P16">
            <v>3.3</v>
          </cell>
          <cell r="Q16" t="str">
            <v>N</v>
          </cell>
          <cell r="R16" t="str">
            <v>-</v>
          </cell>
          <cell r="S16" t="str">
            <v>-</v>
          </cell>
          <cell r="T16" t="str">
            <v>-</v>
          </cell>
          <cell r="U16">
            <v>1</v>
          </cell>
          <cell r="V16">
            <v>1</v>
          </cell>
          <cell r="W16" t="str">
            <v>JÁ PAGO</v>
          </cell>
          <cell r="X16" t="str">
            <v>X</v>
          </cell>
          <cell r="Y16">
            <v>1</v>
          </cell>
          <cell r="Z16" t="str">
            <v>JÁ PAGO</v>
          </cell>
          <cell r="AA16" t="str">
            <v>X</v>
          </cell>
          <cell r="AB16">
            <v>3.3</v>
          </cell>
          <cell r="AC16">
            <v>240</v>
          </cell>
          <cell r="AD16" t="str">
            <v>II</v>
          </cell>
          <cell r="AE16">
            <v>231</v>
          </cell>
          <cell r="AF16">
            <v>9</v>
          </cell>
          <cell r="AG16">
            <v>0</v>
          </cell>
        </row>
        <row r="17">
          <cell r="A17">
            <v>5</v>
          </cell>
          <cell r="B17" t="str">
            <v>I</v>
          </cell>
          <cell r="C17">
            <v>120</v>
          </cell>
          <cell r="D17">
            <v>120</v>
          </cell>
          <cell r="P17">
            <v>3.47</v>
          </cell>
          <cell r="Q17" t="str">
            <v>N</v>
          </cell>
          <cell r="R17" t="str">
            <v>-</v>
          </cell>
          <cell r="S17" t="str">
            <v>-</v>
          </cell>
          <cell r="T17" t="str">
            <v>-</v>
          </cell>
          <cell r="U17">
            <v>1</v>
          </cell>
          <cell r="V17">
            <v>1</v>
          </cell>
          <cell r="W17" t="str">
            <v>JÁ PAGO</v>
          </cell>
          <cell r="X17" t="str">
            <v>X</v>
          </cell>
          <cell r="Y17">
            <v>1</v>
          </cell>
          <cell r="Z17" t="str">
            <v>JÁ PAGO</v>
          </cell>
          <cell r="AA17" t="str">
            <v>X</v>
          </cell>
          <cell r="AB17">
            <v>3.47</v>
          </cell>
          <cell r="AC17">
            <v>120</v>
          </cell>
          <cell r="AD17" t="str">
            <v>I</v>
          </cell>
          <cell r="AE17">
            <v>120</v>
          </cell>
          <cell r="AF17">
            <v>0</v>
          </cell>
          <cell r="AG17">
            <v>0</v>
          </cell>
        </row>
        <row r="18">
          <cell r="A18">
            <v>6</v>
          </cell>
          <cell r="B18" t="str">
            <v>I</v>
          </cell>
          <cell r="C18">
            <v>120</v>
          </cell>
          <cell r="D18">
            <v>120</v>
          </cell>
          <cell r="P18">
            <v>11.5</v>
          </cell>
          <cell r="Q18" t="str">
            <v>N</v>
          </cell>
          <cell r="R18" t="str">
            <v>-</v>
          </cell>
          <cell r="S18" t="str">
            <v>-</v>
          </cell>
          <cell r="T18" t="str">
            <v>-</v>
          </cell>
          <cell r="U18">
            <v>1</v>
          </cell>
          <cell r="V18">
            <v>1</v>
          </cell>
          <cell r="W18" t="str">
            <v>JÁ PAGO</v>
          </cell>
          <cell r="X18" t="str">
            <v>X</v>
          </cell>
          <cell r="Y18">
            <v>1</v>
          </cell>
          <cell r="Z18" t="str">
            <v>JÁ PAGO</v>
          </cell>
          <cell r="AA18" t="str">
            <v>X</v>
          </cell>
          <cell r="AB18">
            <v>11.5</v>
          </cell>
          <cell r="AC18">
            <v>120</v>
          </cell>
          <cell r="AD18" t="str">
            <v>I</v>
          </cell>
          <cell r="AE18">
            <v>120</v>
          </cell>
          <cell r="AF18">
            <v>0</v>
          </cell>
          <cell r="AG18">
            <v>0</v>
          </cell>
        </row>
        <row r="19">
          <cell r="A19">
            <v>7</v>
          </cell>
          <cell r="B19" t="str">
            <v>I</v>
          </cell>
          <cell r="C19">
            <v>120</v>
          </cell>
          <cell r="D19">
            <v>116</v>
          </cell>
          <cell r="E19">
            <v>4</v>
          </cell>
          <cell r="P19">
            <v>12.1</v>
          </cell>
          <cell r="Q19" t="str">
            <v>N</v>
          </cell>
          <cell r="R19" t="str">
            <v>-</v>
          </cell>
          <cell r="S19" t="str">
            <v>-</v>
          </cell>
          <cell r="T19" t="str">
            <v>-</v>
          </cell>
          <cell r="U19">
            <v>1</v>
          </cell>
          <cell r="V19">
            <v>1</v>
          </cell>
          <cell r="W19" t="str">
            <v>JÁ PAGO</v>
          </cell>
          <cell r="X19" t="str">
            <v>X</v>
          </cell>
          <cell r="Y19">
            <v>1</v>
          </cell>
          <cell r="Z19" t="str">
            <v>JÁ PAGO</v>
          </cell>
          <cell r="AA19" t="str">
            <v>X</v>
          </cell>
          <cell r="AB19">
            <v>12.1</v>
          </cell>
          <cell r="AC19">
            <v>120</v>
          </cell>
          <cell r="AD19" t="str">
            <v>I</v>
          </cell>
          <cell r="AE19">
            <v>116</v>
          </cell>
          <cell r="AF19">
            <v>4</v>
          </cell>
          <cell r="AG19">
            <v>0</v>
          </cell>
        </row>
        <row r="20">
          <cell r="A20">
            <v>8</v>
          </cell>
          <cell r="B20" t="str">
            <v>I</v>
          </cell>
          <cell r="C20">
            <v>120</v>
          </cell>
          <cell r="D20">
            <v>116</v>
          </cell>
          <cell r="E20">
            <v>4</v>
          </cell>
          <cell r="P20">
            <v>7.9</v>
          </cell>
          <cell r="Q20" t="str">
            <v>N</v>
          </cell>
          <cell r="R20" t="str">
            <v>-</v>
          </cell>
          <cell r="S20" t="str">
            <v>-</v>
          </cell>
          <cell r="T20" t="str">
            <v>-</v>
          </cell>
          <cell r="U20">
            <v>1</v>
          </cell>
          <cell r="V20">
            <v>1</v>
          </cell>
          <cell r="W20" t="str">
            <v>JÁ PAGO</v>
          </cell>
          <cell r="X20" t="str">
            <v>X</v>
          </cell>
          <cell r="Y20">
            <v>1</v>
          </cell>
          <cell r="Z20" t="str">
            <v>JÁ PAGO</v>
          </cell>
          <cell r="AA20" t="str">
            <v>X</v>
          </cell>
          <cell r="AB20">
            <v>7.9</v>
          </cell>
          <cell r="AC20">
            <v>120</v>
          </cell>
          <cell r="AD20" t="str">
            <v>I</v>
          </cell>
          <cell r="AE20">
            <v>116</v>
          </cell>
          <cell r="AF20">
            <v>4</v>
          </cell>
          <cell r="AG20">
            <v>0</v>
          </cell>
        </row>
        <row r="21">
          <cell r="A21">
            <v>9</v>
          </cell>
          <cell r="B21" t="str">
            <v>I</v>
          </cell>
          <cell r="C21">
            <v>120</v>
          </cell>
          <cell r="D21">
            <v>120</v>
          </cell>
          <cell r="P21">
            <v>12.5</v>
          </cell>
          <cell r="Q21" t="str">
            <v>N</v>
          </cell>
          <cell r="R21" t="str">
            <v>-</v>
          </cell>
          <cell r="S21" t="str">
            <v>-</v>
          </cell>
          <cell r="T21" t="str">
            <v>-</v>
          </cell>
          <cell r="U21">
            <v>1</v>
          </cell>
          <cell r="V21">
            <v>1</v>
          </cell>
          <cell r="W21" t="str">
            <v>JÁ PAGO</v>
          </cell>
          <cell r="X21" t="str">
            <v>X</v>
          </cell>
          <cell r="Y21">
            <v>1</v>
          </cell>
          <cell r="Z21" t="str">
            <v>JÁ PAGO</v>
          </cell>
          <cell r="AA21" t="str">
            <v>X</v>
          </cell>
          <cell r="AB21">
            <v>12.5</v>
          </cell>
          <cell r="AC21">
            <v>120</v>
          </cell>
          <cell r="AD21" t="str">
            <v>I</v>
          </cell>
          <cell r="AE21">
            <v>120</v>
          </cell>
          <cell r="AF21">
            <v>0</v>
          </cell>
          <cell r="AG21">
            <v>0</v>
          </cell>
        </row>
        <row r="22">
          <cell r="A22">
            <v>10</v>
          </cell>
          <cell r="B22" t="str">
            <v>III</v>
          </cell>
          <cell r="C22">
            <v>360</v>
          </cell>
          <cell r="J22">
            <v>360</v>
          </cell>
          <cell r="P22">
            <v>7.5</v>
          </cell>
          <cell r="Q22" t="str">
            <v>N</v>
          </cell>
          <cell r="R22" t="str">
            <v>-</v>
          </cell>
          <cell r="S22" t="str">
            <v>-</v>
          </cell>
          <cell r="T22" t="str">
            <v>-</v>
          </cell>
          <cell r="U22">
            <v>1</v>
          </cell>
          <cell r="V22">
            <v>1</v>
          </cell>
          <cell r="W22" t="str">
            <v>JÁ PAGO</v>
          </cell>
          <cell r="X22" t="str">
            <v>X</v>
          </cell>
          <cell r="Y22">
            <v>1</v>
          </cell>
          <cell r="Z22" t="str">
            <v>JÁ PAGO</v>
          </cell>
          <cell r="AA22" t="str">
            <v>X</v>
          </cell>
          <cell r="AB22">
            <v>7.5</v>
          </cell>
          <cell r="AC22">
            <v>360</v>
          </cell>
          <cell r="AD22" t="str">
            <v>III</v>
          </cell>
          <cell r="AE22">
            <v>360</v>
          </cell>
          <cell r="AF22">
            <v>0</v>
          </cell>
          <cell r="AG22">
            <v>0</v>
          </cell>
        </row>
        <row r="23">
          <cell r="A23" t="str">
            <v>10A</v>
          </cell>
          <cell r="B23" t="str">
            <v>I</v>
          </cell>
          <cell r="C23">
            <v>120</v>
          </cell>
          <cell r="D23">
            <v>120</v>
          </cell>
          <cell r="P23">
            <v>4.2</v>
          </cell>
          <cell r="Q23" t="str">
            <v>N</v>
          </cell>
          <cell r="R23" t="str">
            <v>-</v>
          </cell>
          <cell r="S23" t="str">
            <v>-</v>
          </cell>
          <cell r="T23" t="str">
            <v>-</v>
          </cell>
          <cell r="U23">
            <v>1</v>
          </cell>
          <cell r="V23">
            <v>1</v>
          </cell>
          <cell r="W23" t="str">
            <v>JÁ PAGO</v>
          </cell>
          <cell r="X23" t="str">
            <v>X</v>
          </cell>
          <cell r="Y23">
            <v>1</v>
          </cell>
          <cell r="Z23" t="str">
            <v>JÁ PAGO</v>
          </cell>
          <cell r="AA23" t="str">
            <v>X</v>
          </cell>
          <cell r="AB23">
            <v>4.2</v>
          </cell>
          <cell r="AC23">
            <v>120</v>
          </cell>
          <cell r="AD23" t="str">
            <v>I</v>
          </cell>
          <cell r="AE23">
            <v>120</v>
          </cell>
          <cell r="AF23">
            <v>0</v>
          </cell>
          <cell r="AG23">
            <v>0</v>
          </cell>
        </row>
        <row r="24">
          <cell r="A24" t="str">
            <v>10B</v>
          </cell>
          <cell r="B24" t="str">
            <v>III</v>
          </cell>
          <cell r="C24">
            <v>360</v>
          </cell>
          <cell r="J24">
            <v>360</v>
          </cell>
          <cell r="P24">
            <v>0.7</v>
          </cell>
          <cell r="Q24" t="str">
            <v>N</v>
          </cell>
          <cell r="R24" t="str">
            <v>-</v>
          </cell>
          <cell r="S24" t="str">
            <v>-</v>
          </cell>
          <cell r="T24" t="str">
            <v>-</v>
          </cell>
          <cell r="U24">
            <v>1</v>
          </cell>
          <cell r="V24">
            <v>1</v>
          </cell>
          <cell r="W24" t="str">
            <v>JÁ PAGO</v>
          </cell>
          <cell r="X24" t="str">
            <v>X</v>
          </cell>
          <cell r="Y24">
            <v>1</v>
          </cell>
          <cell r="Z24" t="str">
            <v>JÁ PAGO</v>
          </cell>
          <cell r="AA24" t="str">
            <v>X</v>
          </cell>
          <cell r="AB24">
            <v>0.7</v>
          </cell>
          <cell r="AC24">
            <v>360</v>
          </cell>
          <cell r="AD24" t="str">
            <v>III</v>
          </cell>
          <cell r="AE24">
            <v>360</v>
          </cell>
          <cell r="AF24">
            <v>0</v>
          </cell>
          <cell r="AG24">
            <v>0</v>
          </cell>
        </row>
        <row r="25">
          <cell r="A25" t="str">
            <v>10C</v>
          </cell>
          <cell r="B25" t="str">
            <v>II</v>
          </cell>
          <cell r="C25">
            <v>240</v>
          </cell>
          <cell r="Q25" t="str">
            <v/>
          </cell>
          <cell r="R25" t="str">
            <v/>
          </cell>
          <cell r="S25" t="str">
            <v>-</v>
          </cell>
          <cell r="T25" t="str">
            <v>-</v>
          </cell>
          <cell r="U25" t="str">
            <v/>
          </cell>
          <cell r="V25" t="str">
            <v>-</v>
          </cell>
          <cell r="W25" t="str">
            <v>NÃO PODE PAGAR</v>
          </cell>
          <cell r="Z25" t="str">
            <v>NÃO PODE PAGAR</v>
          </cell>
          <cell r="AB25" t="str">
            <v/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A26" t="str">
            <v>10D</v>
          </cell>
          <cell r="B26" t="str">
            <v>III</v>
          </cell>
          <cell r="C26">
            <v>360</v>
          </cell>
          <cell r="J26">
            <v>360</v>
          </cell>
          <cell r="P26">
            <v>11.3</v>
          </cell>
          <cell r="Q26" t="str">
            <v>N</v>
          </cell>
          <cell r="R26" t="str">
            <v>-</v>
          </cell>
          <cell r="S26" t="str">
            <v>-</v>
          </cell>
          <cell r="T26" t="str">
            <v>-</v>
          </cell>
          <cell r="U26">
            <v>1</v>
          </cell>
          <cell r="V26">
            <v>1</v>
          </cell>
          <cell r="W26" t="str">
            <v>JÁ PAGO</v>
          </cell>
          <cell r="X26" t="str">
            <v>X</v>
          </cell>
          <cell r="Y26">
            <v>1</v>
          </cell>
          <cell r="Z26" t="str">
            <v>JÁ PAGO</v>
          </cell>
          <cell r="AA26" t="str">
            <v>X</v>
          </cell>
          <cell r="AB26">
            <v>11.3</v>
          </cell>
          <cell r="AC26">
            <v>360</v>
          </cell>
          <cell r="AD26" t="str">
            <v>III</v>
          </cell>
          <cell r="AE26">
            <v>360</v>
          </cell>
          <cell r="AF26">
            <v>0</v>
          </cell>
          <cell r="AG26">
            <v>0</v>
          </cell>
        </row>
        <row r="27">
          <cell r="A27" t="str">
            <v>10E</v>
          </cell>
          <cell r="B27" t="str">
            <v>II</v>
          </cell>
          <cell r="C27">
            <v>240</v>
          </cell>
          <cell r="G27">
            <v>240</v>
          </cell>
          <cell r="P27">
            <v>11.1</v>
          </cell>
          <cell r="Q27" t="str">
            <v>N</v>
          </cell>
          <cell r="R27" t="str">
            <v>-</v>
          </cell>
          <cell r="S27" t="str">
            <v>-</v>
          </cell>
          <cell r="T27" t="str">
            <v>-</v>
          </cell>
          <cell r="U27">
            <v>1</v>
          </cell>
          <cell r="V27">
            <v>1</v>
          </cell>
          <cell r="W27" t="str">
            <v>JÁ PAGO</v>
          </cell>
          <cell r="X27" t="str">
            <v>X</v>
          </cell>
          <cell r="Y27">
            <v>1</v>
          </cell>
          <cell r="Z27" t="str">
            <v>JÁ PAGO</v>
          </cell>
          <cell r="AA27" t="str">
            <v>X</v>
          </cell>
          <cell r="AB27">
            <v>11.1</v>
          </cell>
          <cell r="AC27">
            <v>240</v>
          </cell>
          <cell r="AD27" t="str">
            <v>II</v>
          </cell>
          <cell r="AE27">
            <v>240</v>
          </cell>
          <cell r="AF27">
            <v>0</v>
          </cell>
          <cell r="AG27">
            <v>0</v>
          </cell>
        </row>
        <row r="28">
          <cell r="A28">
            <v>11</v>
          </cell>
          <cell r="B28" t="str">
            <v>I</v>
          </cell>
          <cell r="C28">
            <v>120</v>
          </cell>
          <cell r="D28">
            <v>120</v>
          </cell>
          <cell r="P28">
            <v>8.36</v>
          </cell>
          <cell r="Q28" t="str">
            <v>N</v>
          </cell>
          <cell r="R28" t="str">
            <v>-</v>
          </cell>
          <cell r="S28" t="str">
            <v>-</v>
          </cell>
          <cell r="T28" t="str">
            <v>-</v>
          </cell>
          <cell r="U28">
            <v>1</v>
          </cell>
          <cell r="V28">
            <v>1</v>
          </cell>
          <cell r="W28" t="str">
            <v>JÁ PAGO</v>
          </cell>
          <cell r="X28" t="str">
            <v>X</v>
          </cell>
          <cell r="Y28">
            <v>1</v>
          </cell>
          <cell r="Z28" t="str">
            <v>JÁ PAGO</v>
          </cell>
          <cell r="AA28" t="str">
            <v>X</v>
          </cell>
          <cell r="AB28">
            <v>8.36</v>
          </cell>
          <cell r="AC28">
            <v>120</v>
          </cell>
          <cell r="AD28" t="str">
            <v>I</v>
          </cell>
          <cell r="AE28">
            <v>120</v>
          </cell>
          <cell r="AF28">
            <v>0</v>
          </cell>
          <cell r="AG28">
            <v>0</v>
          </cell>
        </row>
        <row r="29">
          <cell r="A29">
            <v>12</v>
          </cell>
          <cell r="B29" t="str">
            <v>III</v>
          </cell>
          <cell r="C29">
            <v>360</v>
          </cell>
          <cell r="J29">
            <v>360</v>
          </cell>
          <cell r="P29">
            <v>14.86</v>
          </cell>
          <cell r="Q29" t="str">
            <v>N</v>
          </cell>
          <cell r="R29" t="str">
            <v>-</v>
          </cell>
          <cell r="S29" t="str">
            <v>-</v>
          </cell>
          <cell r="T29" t="str">
            <v>-</v>
          </cell>
          <cell r="U29">
            <v>1</v>
          </cell>
          <cell r="V29">
            <v>1</v>
          </cell>
          <cell r="W29" t="str">
            <v>JÁ PAGO</v>
          </cell>
          <cell r="X29" t="str">
            <v>X</v>
          </cell>
          <cell r="Y29">
            <v>1</v>
          </cell>
          <cell r="Z29" t="str">
            <v>JÁ PAGO</v>
          </cell>
          <cell r="AA29" t="str">
            <v>X</v>
          </cell>
          <cell r="AB29">
            <v>14.86</v>
          </cell>
          <cell r="AC29">
            <v>360</v>
          </cell>
          <cell r="AD29" t="str">
            <v>III</v>
          </cell>
          <cell r="AE29">
            <v>360</v>
          </cell>
          <cell r="AF29">
            <v>0</v>
          </cell>
          <cell r="AG29">
            <v>0</v>
          </cell>
        </row>
        <row r="30">
          <cell r="A30">
            <v>13</v>
          </cell>
          <cell r="B30" t="str">
            <v>II</v>
          </cell>
          <cell r="C30">
            <v>240</v>
          </cell>
          <cell r="G30">
            <v>240</v>
          </cell>
          <cell r="P30">
            <v>8.5</v>
          </cell>
          <cell r="Q30" t="str">
            <v>N</v>
          </cell>
          <cell r="R30" t="str">
            <v>-</v>
          </cell>
          <cell r="S30" t="str">
            <v>-</v>
          </cell>
          <cell r="T30" t="str">
            <v>-</v>
          </cell>
          <cell r="U30">
            <v>1</v>
          </cell>
          <cell r="V30">
            <v>1</v>
          </cell>
          <cell r="W30" t="str">
            <v>JÁ PAGO</v>
          </cell>
          <cell r="X30" t="str">
            <v>X</v>
          </cell>
          <cell r="Y30">
            <v>1</v>
          </cell>
          <cell r="Z30" t="str">
            <v>JÁ PAGO</v>
          </cell>
          <cell r="AA30" t="str">
            <v>X</v>
          </cell>
          <cell r="AB30">
            <v>8.5</v>
          </cell>
          <cell r="AC30">
            <v>240</v>
          </cell>
          <cell r="AD30" t="str">
            <v>II</v>
          </cell>
          <cell r="AE30">
            <v>240</v>
          </cell>
          <cell r="AF30">
            <v>0</v>
          </cell>
          <cell r="AG30">
            <v>0</v>
          </cell>
        </row>
        <row r="31">
          <cell r="A31">
            <v>14</v>
          </cell>
          <cell r="B31" t="str">
            <v>III</v>
          </cell>
          <cell r="C31">
            <v>360</v>
          </cell>
          <cell r="J31">
            <v>360</v>
          </cell>
          <cell r="P31">
            <v>11</v>
          </cell>
          <cell r="Q31" t="str">
            <v>N</v>
          </cell>
          <cell r="R31" t="str">
            <v>-</v>
          </cell>
          <cell r="S31" t="str">
            <v>-</v>
          </cell>
          <cell r="T31" t="str">
            <v>-</v>
          </cell>
          <cell r="U31">
            <v>1</v>
          </cell>
          <cell r="V31">
            <v>1</v>
          </cell>
          <cell r="W31" t="str">
            <v>JÁ PAGO</v>
          </cell>
          <cell r="X31" t="str">
            <v>X</v>
          </cell>
          <cell r="Y31">
            <v>1</v>
          </cell>
          <cell r="Z31" t="str">
            <v>JÁ PAGO</v>
          </cell>
          <cell r="AA31" t="str">
            <v>X</v>
          </cell>
          <cell r="AB31">
            <v>11</v>
          </cell>
          <cell r="AC31">
            <v>360</v>
          </cell>
          <cell r="AD31" t="str">
            <v>III</v>
          </cell>
          <cell r="AE31">
            <v>360</v>
          </cell>
          <cell r="AF31">
            <v>0</v>
          </cell>
          <cell r="AG31">
            <v>0</v>
          </cell>
        </row>
        <row r="32">
          <cell r="A32">
            <v>15</v>
          </cell>
          <cell r="B32" t="str">
            <v>II</v>
          </cell>
          <cell r="C32">
            <v>240</v>
          </cell>
          <cell r="G32">
            <v>240</v>
          </cell>
          <cell r="P32">
            <v>19</v>
          </cell>
          <cell r="Q32" t="str">
            <v>N</v>
          </cell>
          <cell r="R32" t="str">
            <v>-</v>
          </cell>
          <cell r="S32" t="str">
            <v>-</v>
          </cell>
          <cell r="T32" t="str">
            <v>-</v>
          </cell>
          <cell r="U32">
            <v>1</v>
          </cell>
          <cell r="V32">
            <v>1</v>
          </cell>
          <cell r="W32" t="str">
            <v>JÁ PAGO</v>
          </cell>
          <cell r="X32" t="str">
            <v>X</v>
          </cell>
          <cell r="Y32">
            <v>1</v>
          </cell>
          <cell r="Z32" t="str">
            <v>JÁ PAGO</v>
          </cell>
          <cell r="AA32" t="str">
            <v>X</v>
          </cell>
          <cell r="AB32">
            <v>19</v>
          </cell>
          <cell r="AC32">
            <v>240</v>
          </cell>
          <cell r="AD32" t="str">
            <v>II</v>
          </cell>
          <cell r="AE32">
            <v>240</v>
          </cell>
          <cell r="AF32">
            <v>0</v>
          </cell>
          <cell r="AG32">
            <v>0</v>
          </cell>
        </row>
        <row r="33">
          <cell r="A33">
            <v>16</v>
          </cell>
          <cell r="B33" t="str">
            <v>II</v>
          </cell>
          <cell r="C33">
            <v>240</v>
          </cell>
          <cell r="G33">
            <v>240</v>
          </cell>
          <cell r="P33">
            <v>3.2</v>
          </cell>
          <cell r="Q33" t="str">
            <v>N</v>
          </cell>
          <cell r="R33" t="str">
            <v>-</v>
          </cell>
          <cell r="S33" t="str">
            <v>-</v>
          </cell>
          <cell r="T33" t="str">
            <v>-</v>
          </cell>
          <cell r="U33">
            <v>1</v>
          </cell>
          <cell r="V33">
            <v>1</v>
          </cell>
          <cell r="W33" t="str">
            <v>JÁ PAGO</v>
          </cell>
          <cell r="X33" t="str">
            <v>X</v>
          </cell>
          <cell r="Y33">
            <v>1</v>
          </cell>
          <cell r="Z33" t="str">
            <v>JÁ PAGO</v>
          </cell>
          <cell r="AA33" t="str">
            <v>X</v>
          </cell>
          <cell r="AB33">
            <v>3.2</v>
          </cell>
          <cell r="AC33">
            <v>240</v>
          </cell>
          <cell r="AD33" t="str">
            <v>II</v>
          </cell>
          <cell r="AE33">
            <v>240</v>
          </cell>
          <cell r="AF33">
            <v>0</v>
          </cell>
          <cell r="AG33">
            <v>0</v>
          </cell>
        </row>
        <row r="34">
          <cell r="A34">
            <v>17</v>
          </cell>
          <cell r="B34" t="str">
            <v>I</v>
          </cell>
          <cell r="C34">
            <v>120</v>
          </cell>
          <cell r="D34">
            <v>120</v>
          </cell>
          <cell r="P34">
            <v>19.5</v>
          </cell>
          <cell r="Q34" t="str">
            <v>N</v>
          </cell>
          <cell r="R34" t="str">
            <v>-</v>
          </cell>
          <cell r="S34" t="str">
            <v>-</v>
          </cell>
          <cell r="T34" t="str">
            <v>-</v>
          </cell>
          <cell r="U34">
            <v>1</v>
          </cell>
          <cell r="V34">
            <v>1</v>
          </cell>
          <cell r="W34" t="str">
            <v>JÁ PAGO</v>
          </cell>
          <cell r="X34" t="str">
            <v>X</v>
          </cell>
          <cell r="Y34">
            <v>1</v>
          </cell>
          <cell r="Z34" t="str">
            <v>JÁ PAGO</v>
          </cell>
          <cell r="AA34" t="str">
            <v>X</v>
          </cell>
          <cell r="AB34">
            <v>19.5</v>
          </cell>
          <cell r="AC34">
            <v>120</v>
          </cell>
          <cell r="AD34" t="str">
            <v>I</v>
          </cell>
          <cell r="AE34">
            <v>120</v>
          </cell>
          <cell r="AF34">
            <v>0</v>
          </cell>
          <cell r="AG34">
            <v>0</v>
          </cell>
        </row>
        <row r="35">
          <cell r="A35">
            <v>18</v>
          </cell>
          <cell r="B35" t="str">
            <v>II</v>
          </cell>
          <cell r="C35">
            <v>240</v>
          </cell>
          <cell r="G35">
            <v>240</v>
          </cell>
          <cell r="P35">
            <v>1.2</v>
          </cell>
          <cell r="Q35" t="str">
            <v>N</v>
          </cell>
          <cell r="R35" t="str">
            <v>-</v>
          </cell>
          <cell r="S35" t="str">
            <v>-</v>
          </cell>
          <cell r="T35" t="str">
            <v>-</v>
          </cell>
          <cell r="U35">
            <v>1</v>
          </cell>
          <cell r="V35">
            <v>1</v>
          </cell>
          <cell r="W35" t="str">
            <v>JÁ PAGO</v>
          </cell>
          <cell r="X35" t="str">
            <v>X</v>
          </cell>
          <cell r="Y35">
            <v>1</v>
          </cell>
          <cell r="Z35" t="str">
            <v>JÁ PAGO</v>
          </cell>
          <cell r="AA35" t="str">
            <v>X</v>
          </cell>
          <cell r="AB35">
            <v>1.2</v>
          </cell>
          <cell r="AC35">
            <v>240</v>
          </cell>
          <cell r="AD35" t="str">
            <v>II</v>
          </cell>
          <cell r="AE35">
            <v>240</v>
          </cell>
          <cell r="AF35">
            <v>0</v>
          </cell>
          <cell r="AG35">
            <v>0</v>
          </cell>
        </row>
        <row r="36">
          <cell r="A36">
            <v>19</v>
          </cell>
          <cell r="B36" t="str">
            <v>II</v>
          </cell>
          <cell r="C36">
            <v>240</v>
          </cell>
          <cell r="G36">
            <v>240</v>
          </cell>
          <cell r="P36">
            <v>10.1</v>
          </cell>
          <cell r="Q36" t="str">
            <v>N</v>
          </cell>
          <cell r="R36" t="str">
            <v>-</v>
          </cell>
          <cell r="S36" t="str">
            <v>-</v>
          </cell>
          <cell r="T36" t="str">
            <v>-</v>
          </cell>
          <cell r="U36">
            <v>1</v>
          </cell>
          <cell r="V36">
            <v>1</v>
          </cell>
          <cell r="W36" t="str">
            <v>JÁ PAGO</v>
          </cell>
          <cell r="X36" t="str">
            <v>X</v>
          </cell>
          <cell r="Y36">
            <v>1</v>
          </cell>
          <cell r="Z36" t="str">
            <v>JÁ PAGO</v>
          </cell>
          <cell r="AA36" t="str">
            <v>X</v>
          </cell>
          <cell r="AB36">
            <v>10.1</v>
          </cell>
          <cell r="AC36">
            <v>240</v>
          </cell>
          <cell r="AD36" t="str">
            <v>II</v>
          </cell>
          <cell r="AE36">
            <v>240</v>
          </cell>
          <cell r="AF36">
            <v>0</v>
          </cell>
          <cell r="AG36">
            <v>0</v>
          </cell>
        </row>
        <row r="37">
          <cell r="A37">
            <v>20</v>
          </cell>
          <cell r="B37" t="str">
            <v>II</v>
          </cell>
          <cell r="C37">
            <v>240</v>
          </cell>
          <cell r="G37">
            <v>240</v>
          </cell>
          <cell r="P37">
            <v>18.8</v>
          </cell>
          <cell r="Q37" t="str">
            <v>N</v>
          </cell>
          <cell r="R37" t="str">
            <v>-</v>
          </cell>
          <cell r="S37" t="str">
            <v>-</v>
          </cell>
          <cell r="T37" t="str">
            <v>-</v>
          </cell>
          <cell r="U37">
            <v>1</v>
          </cell>
          <cell r="V37">
            <v>1</v>
          </cell>
          <cell r="W37" t="str">
            <v>JÁ PAGO</v>
          </cell>
          <cell r="X37" t="str">
            <v>X</v>
          </cell>
          <cell r="Y37">
            <v>1</v>
          </cell>
          <cell r="Z37" t="str">
            <v>JÁ PAGO</v>
          </cell>
          <cell r="AA37" t="str">
            <v>X</v>
          </cell>
          <cell r="AB37">
            <v>18.8</v>
          </cell>
          <cell r="AC37">
            <v>240</v>
          </cell>
          <cell r="AD37" t="str">
            <v>II</v>
          </cell>
          <cell r="AE37">
            <v>240</v>
          </cell>
          <cell r="AF37">
            <v>0</v>
          </cell>
          <cell r="AG37">
            <v>0</v>
          </cell>
        </row>
        <row r="38">
          <cell r="A38">
            <v>21</v>
          </cell>
          <cell r="B38" t="str">
            <v>III</v>
          </cell>
          <cell r="C38">
            <v>360</v>
          </cell>
          <cell r="J38">
            <v>270</v>
          </cell>
          <cell r="K38">
            <v>90</v>
          </cell>
          <cell r="P38">
            <v>19.2</v>
          </cell>
          <cell r="Q38" t="str">
            <v>N</v>
          </cell>
          <cell r="R38" t="str">
            <v>-</v>
          </cell>
          <cell r="S38" t="str">
            <v>-</v>
          </cell>
          <cell r="T38" t="str">
            <v>-</v>
          </cell>
          <cell r="U38">
            <v>1</v>
          </cell>
          <cell r="V38">
            <v>1</v>
          </cell>
          <cell r="W38" t="str">
            <v>JÁ PAGO</v>
          </cell>
          <cell r="X38" t="str">
            <v>X</v>
          </cell>
          <cell r="Y38">
            <v>1</v>
          </cell>
          <cell r="Z38" t="str">
            <v>JÁ PAGO</v>
          </cell>
          <cell r="AA38" t="str">
            <v>X</v>
          </cell>
          <cell r="AB38">
            <v>19.2</v>
          </cell>
          <cell r="AC38">
            <v>360</v>
          </cell>
          <cell r="AD38" t="str">
            <v>III</v>
          </cell>
          <cell r="AE38">
            <v>270</v>
          </cell>
          <cell r="AF38">
            <v>90</v>
          </cell>
          <cell r="AG38">
            <v>0</v>
          </cell>
        </row>
        <row r="39">
          <cell r="A39">
            <v>22</v>
          </cell>
          <cell r="B39" t="str">
            <v>II</v>
          </cell>
          <cell r="C39">
            <v>240</v>
          </cell>
          <cell r="G39">
            <v>240</v>
          </cell>
          <cell r="P39">
            <v>4.54</v>
          </cell>
          <cell r="Q39" t="str">
            <v>N</v>
          </cell>
          <cell r="R39" t="str">
            <v>-</v>
          </cell>
          <cell r="S39" t="str">
            <v>-</v>
          </cell>
          <cell r="T39" t="str">
            <v>-</v>
          </cell>
          <cell r="U39">
            <v>1</v>
          </cell>
          <cell r="V39">
            <v>1</v>
          </cell>
          <cell r="W39" t="str">
            <v>JÁ PAGO</v>
          </cell>
          <cell r="X39" t="str">
            <v>X</v>
          </cell>
          <cell r="Y39">
            <v>1</v>
          </cell>
          <cell r="Z39" t="str">
            <v>JÁ PAGO</v>
          </cell>
          <cell r="AA39" t="str">
            <v>X</v>
          </cell>
          <cell r="AB39">
            <v>4.54</v>
          </cell>
          <cell r="AC39">
            <v>240</v>
          </cell>
          <cell r="AD39" t="str">
            <v>II</v>
          </cell>
          <cell r="AE39">
            <v>240</v>
          </cell>
          <cell r="AF39">
            <v>0</v>
          </cell>
          <cell r="AG39">
            <v>0</v>
          </cell>
        </row>
        <row r="40">
          <cell r="A40">
            <v>23</v>
          </cell>
          <cell r="B40" t="str">
            <v>I</v>
          </cell>
          <cell r="C40">
            <v>120</v>
          </cell>
          <cell r="D40">
            <v>120</v>
          </cell>
          <cell r="P40">
            <v>12.86</v>
          </cell>
          <cell r="Q40" t="str">
            <v>N</v>
          </cell>
          <cell r="R40" t="str">
            <v>-</v>
          </cell>
          <cell r="S40" t="str">
            <v>-</v>
          </cell>
          <cell r="T40" t="str">
            <v>-</v>
          </cell>
          <cell r="U40">
            <v>1</v>
          </cell>
          <cell r="V40">
            <v>1</v>
          </cell>
          <cell r="W40" t="str">
            <v>JÁ PAGO</v>
          </cell>
          <cell r="X40" t="str">
            <v>X</v>
          </cell>
          <cell r="Y40">
            <v>1</v>
          </cell>
          <cell r="Z40" t="str">
            <v>JÁ PAGO</v>
          </cell>
          <cell r="AA40" t="str">
            <v>X</v>
          </cell>
          <cell r="AB40">
            <v>12.86</v>
          </cell>
          <cell r="AC40">
            <v>120</v>
          </cell>
          <cell r="AD40" t="str">
            <v>I</v>
          </cell>
          <cell r="AE40">
            <v>120</v>
          </cell>
          <cell r="AF40">
            <v>0</v>
          </cell>
          <cell r="AG40">
            <v>0</v>
          </cell>
        </row>
        <row r="41">
          <cell r="A41">
            <v>24</v>
          </cell>
          <cell r="B41" t="str">
            <v>II</v>
          </cell>
          <cell r="C41">
            <v>240</v>
          </cell>
          <cell r="G41">
            <v>240</v>
          </cell>
          <cell r="P41">
            <v>18.7</v>
          </cell>
          <cell r="Q41" t="str">
            <v>N</v>
          </cell>
          <cell r="R41" t="str">
            <v>-</v>
          </cell>
          <cell r="S41" t="str">
            <v>-</v>
          </cell>
          <cell r="T41" t="str">
            <v>-</v>
          </cell>
          <cell r="U41">
            <v>1</v>
          </cell>
          <cell r="V41">
            <v>1</v>
          </cell>
          <cell r="W41" t="str">
            <v>JÁ PAGO</v>
          </cell>
          <cell r="X41" t="str">
            <v>X</v>
          </cell>
          <cell r="Y41">
            <v>1</v>
          </cell>
          <cell r="Z41" t="str">
            <v>JÁ PAGO</v>
          </cell>
          <cell r="AA41" t="str">
            <v>X</v>
          </cell>
          <cell r="AB41">
            <v>18.7</v>
          </cell>
          <cell r="AC41">
            <v>240</v>
          </cell>
          <cell r="AD41" t="str">
            <v>II</v>
          </cell>
          <cell r="AE41">
            <v>240</v>
          </cell>
          <cell r="AF41">
            <v>0</v>
          </cell>
          <cell r="AG41">
            <v>0</v>
          </cell>
        </row>
        <row r="42">
          <cell r="A42">
            <v>25</v>
          </cell>
          <cell r="B42" t="str">
            <v>I</v>
          </cell>
          <cell r="C42">
            <v>120</v>
          </cell>
          <cell r="D42">
            <v>120</v>
          </cell>
          <cell r="G42">
            <v>120</v>
          </cell>
          <cell r="P42">
            <v>29.4</v>
          </cell>
          <cell r="Q42" t="str">
            <v>S</v>
          </cell>
          <cell r="R42">
            <v>18.899999999999999</v>
          </cell>
          <cell r="S42" t="str">
            <v>N</v>
          </cell>
          <cell r="T42" t="str">
            <v>-</v>
          </cell>
          <cell r="U42">
            <v>1</v>
          </cell>
          <cell r="V42">
            <v>1</v>
          </cell>
          <cell r="W42" t="str">
            <v>JÁ PAGO</v>
          </cell>
          <cell r="X42" t="str">
            <v>X</v>
          </cell>
          <cell r="Y42">
            <v>1</v>
          </cell>
          <cell r="Z42" t="str">
            <v>JÁ PAGO</v>
          </cell>
          <cell r="AA42" t="str">
            <v>X</v>
          </cell>
          <cell r="AB42">
            <v>18.899999999999999</v>
          </cell>
          <cell r="AC42">
            <v>240</v>
          </cell>
          <cell r="AD42" t="str">
            <v>II</v>
          </cell>
          <cell r="AE42">
            <v>240</v>
          </cell>
          <cell r="AF42">
            <v>0</v>
          </cell>
          <cell r="AG42">
            <v>0</v>
          </cell>
        </row>
        <row r="43">
          <cell r="A43">
            <v>26</v>
          </cell>
          <cell r="B43" t="str">
            <v>II</v>
          </cell>
          <cell r="C43">
            <v>240</v>
          </cell>
          <cell r="G43">
            <v>240</v>
          </cell>
          <cell r="J43">
            <v>120</v>
          </cell>
          <cell r="P43">
            <v>28.3</v>
          </cell>
          <cell r="Q43" t="str">
            <v>S</v>
          </cell>
          <cell r="R43">
            <v>16.100000000000001</v>
          </cell>
          <cell r="S43" t="str">
            <v>N</v>
          </cell>
          <cell r="T43" t="str">
            <v>-</v>
          </cell>
          <cell r="U43">
            <v>1</v>
          </cell>
          <cell r="V43">
            <v>1</v>
          </cell>
          <cell r="W43" t="str">
            <v>JÁ PAGO</v>
          </cell>
          <cell r="X43" t="str">
            <v>X</v>
          </cell>
          <cell r="Y43">
            <v>1</v>
          </cell>
          <cell r="Z43" t="str">
            <v>JÁ PAGO</v>
          </cell>
          <cell r="AA43" t="str">
            <v>X</v>
          </cell>
          <cell r="AB43">
            <v>16.100000000000001</v>
          </cell>
          <cell r="AC43">
            <v>360</v>
          </cell>
          <cell r="AD43" t="str">
            <v>III</v>
          </cell>
          <cell r="AE43">
            <v>360</v>
          </cell>
          <cell r="AF43">
            <v>0</v>
          </cell>
          <cell r="AG43">
            <v>0</v>
          </cell>
        </row>
        <row r="44">
          <cell r="A44">
            <v>27</v>
          </cell>
          <cell r="B44" t="str">
            <v>II</v>
          </cell>
          <cell r="C44">
            <v>240</v>
          </cell>
          <cell r="G44">
            <v>240</v>
          </cell>
          <cell r="J44">
            <v>120</v>
          </cell>
          <cell r="P44">
            <v>29.2</v>
          </cell>
          <cell r="Q44" t="str">
            <v>S</v>
          </cell>
          <cell r="R44">
            <v>27.2</v>
          </cell>
          <cell r="S44" t="str">
            <v>S</v>
          </cell>
          <cell r="T44" t="str">
            <v/>
          </cell>
          <cell r="U44">
            <v>1</v>
          </cell>
          <cell r="V44">
            <v>1</v>
          </cell>
          <cell r="W44" t="str">
            <v>NÃO PODE PAGAR</v>
          </cell>
          <cell r="X44">
            <v>1</v>
          </cell>
          <cell r="Y44">
            <v>1</v>
          </cell>
          <cell r="Z44" t="str">
            <v>NÃO PODE PAGAR</v>
          </cell>
          <cell r="AB44">
            <v>27.2</v>
          </cell>
          <cell r="AC44">
            <v>360</v>
          </cell>
          <cell r="AD44" t="str">
            <v>III</v>
          </cell>
          <cell r="AE44">
            <v>360</v>
          </cell>
          <cell r="AF44">
            <v>0</v>
          </cell>
          <cell r="AG44">
            <v>0</v>
          </cell>
        </row>
        <row r="45">
          <cell r="A45">
            <v>28</v>
          </cell>
          <cell r="B45" t="str">
            <v>III</v>
          </cell>
          <cell r="C45">
            <v>360</v>
          </cell>
          <cell r="J45">
            <v>360</v>
          </cell>
          <cell r="M45">
            <v>120</v>
          </cell>
          <cell r="P45">
            <v>38.799999999999997</v>
          </cell>
          <cell r="Q45" t="str">
            <v>S</v>
          </cell>
          <cell r="R45">
            <v>15.05</v>
          </cell>
          <cell r="S45" t="str">
            <v>N</v>
          </cell>
          <cell r="T45" t="str">
            <v>-</v>
          </cell>
          <cell r="U45">
            <v>1</v>
          </cell>
          <cell r="V45">
            <v>1</v>
          </cell>
          <cell r="W45" t="str">
            <v>JÁ PAGO</v>
          </cell>
          <cell r="X45" t="str">
            <v>X</v>
          </cell>
          <cell r="Y45">
            <v>1</v>
          </cell>
          <cell r="Z45" t="str">
            <v>JÁ PAGO</v>
          </cell>
          <cell r="AA45" t="str">
            <v>X</v>
          </cell>
          <cell r="AB45">
            <v>15.05</v>
          </cell>
          <cell r="AC45">
            <v>480</v>
          </cell>
          <cell r="AD45" t="str">
            <v>IV</v>
          </cell>
          <cell r="AE45">
            <v>480</v>
          </cell>
          <cell r="AF45">
            <v>0</v>
          </cell>
          <cell r="AG45">
            <v>0</v>
          </cell>
        </row>
        <row r="46">
          <cell r="A46">
            <v>29</v>
          </cell>
          <cell r="B46" t="str">
            <v>I</v>
          </cell>
          <cell r="C46">
            <v>120</v>
          </cell>
          <cell r="D46">
            <v>120</v>
          </cell>
          <cell r="P46">
            <v>15.95</v>
          </cell>
          <cell r="Q46" t="str">
            <v>N</v>
          </cell>
          <cell r="R46" t="str">
            <v>-</v>
          </cell>
          <cell r="S46" t="str">
            <v>-</v>
          </cell>
          <cell r="T46" t="str">
            <v>-</v>
          </cell>
          <cell r="U46">
            <v>1</v>
          </cell>
          <cell r="V46">
            <v>1</v>
          </cell>
          <cell r="W46" t="str">
            <v>JÁ PAGO</v>
          </cell>
          <cell r="X46" t="str">
            <v>X</v>
          </cell>
          <cell r="Y46">
            <v>1</v>
          </cell>
          <cell r="Z46" t="str">
            <v>JÁ PAGO</v>
          </cell>
          <cell r="AA46" t="str">
            <v>X</v>
          </cell>
          <cell r="AB46">
            <v>15.95</v>
          </cell>
          <cell r="AC46">
            <v>120</v>
          </cell>
          <cell r="AD46" t="str">
            <v>I</v>
          </cell>
          <cell r="AE46">
            <v>120</v>
          </cell>
          <cell r="AF46">
            <v>0</v>
          </cell>
          <cell r="AG46">
            <v>0</v>
          </cell>
        </row>
        <row r="47">
          <cell r="A47">
            <v>30</v>
          </cell>
          <cell r="B47" t="str">
            <v>II</v>
          </cell>
          <cell r="C47">
            <v>240</v>
          </cell>
          <cell r="G47">
            <v>240</v>
          </cell>
          <cell r="J47">
            <v>120</v>
          </cell>
          <cell r="P47">
            <v>24.1</v>
          </cell>
          <cell r="Q47" t="str">
            <v>S</v>
          </cell>
          <cell r="R47" t="str">
            <v/>
          </cell>
          <cell r="S47" t="str">
            <v>S</v>
          </cell>
          <cell r="T47" t="str">
            <v/>
          </cell>
          <cell r="U47">
            <v>1</v>
          </cell>
          <cell r="V47">
            <v>1</v>
          </cell>
          <cell r="W47" t="str">
            <v>NÃO PODE PAGAR</v>
          </cell>
          <cell r="X47">
            <v>1</v>
          </cell>
          <cell r="Y47">
            <v>1</v>
          </cell>
          <cell r="Z47" t="str">
            <v>PODE PAGAR</v>
          </cell>
          <cell r="AB47">
            <v>24.1</v>
          </cell>
          <cell r="AC47">
            <v>240</v>
          </cell>
          <cell r="AD47" t="str">
            <v>II</v>
          </cell>
          <cell r="AE47">
            <v>240</v>
          </cell>
          <cell r="AF47">
            <v>0</v>
          </cell>
          <cell r="AG47">
            <v>0</v>
          </cell>
        </row>
        <row r="48">
          <cell r="A48">
            <v>31</v>
          </cell>
          <cell r="B48" t="str">
            <v>II</v>
          </cell>
          <cell r="C48">
            <v>240</v>
          </cell>
          <cell r="G48">
            <v>240</v>
          </cell>
          <cell r="J48">
            <v>120</v>
          </cell>
          <cell r="P48">
            <v>26.9</v>
          </cell>
          <cell r="Q48" t="str">
            <v>S</v>
          </cell>
          <cell r="R48" t="str">
            <v/>
          </cell>
          <cell r="S48" t="str">
            <v>S</v>
          </cell>
          <cell r="T48" t="str">
            <v/>
          </cell>
          <cell r="U48">
            <v>1</v>
          </cell>
          <cell r="V48">
            <v>1</v>
          </cell>
          <cell r="W48" t="str">
            <v>NÃO PODE PAGAR</v>
          </cell>
          <cell r="X48">
            <v>1</v>
          </cell>
          <cell r="Y48">
            <v>1</v>
          </cell>
          <cell r="Z48" t="str">
            <v>PODE PAGAR</v>
          </cell>
          <cell r="AB48">
            <v>26.9</v>
          </cell>
          <cell r="AC48">
            <v>240</v>
          </cell>
          <cell r="AD48" t="str">
            <v>II</v>
          </cell>
          <cell r="AE48">
            <v>240</v>
          </cell>
          <cell r="AF48">
            <v>0</v>
          </cell>
          <cell r="AG48">
            <v>0</v>
          </cell>
        </row>
        <row r="49">
          <cell r="A49">
            <v>32</v>
          </cell>
          <cell r="B49" t="str">
            <v>I</v>
          </cell>
          <cell r="C49">
            <v>120</v>
          </cell>
          <cell r="D49">
            <v>120</v>
          </cell>
          <cell r="G49">
            <v>120</v>
          </cell>
          <cell r="P49">
            <v>27.3</v>
          </cell>
          <cell r="Q49" t="str">
            <v>S</v>
          </cell>
          <cell r="R49" t="str">
            <v/>
          </cell>
          <cell r="S49" t="str">
            <v>S</v>
          </cell>
          <cell r="T49" t="str">
            <v/>
          </cell>
          <cell r="U49">
            <v>1</v>
          </cell>
          <cell r="V49">
            <v>1</v>
          </cell>
          <cell r="W49" t="str">
            <v>NÃO PODE PAGAR</v>
          </cell>
          <cell r="X49">
            <v>1</v>
          </cell>
          <cell r="Y49">
            <v>1</v>
          </cell>
          <cell r="Z49" t="str">
            <v>PODE PAGAR</v>
          </cell>
          <cell r="AB49">
            <v>27.3</v>
          </cell>
          <cell r="AC49">
            <v>120</v>
          </cell>
          <cell r="AD49" t="str">
            <v>I</v>
          </cell>
          <cell r="AE49">
            <v>120</v>
          </cell>
          <cell r="AF49">
            <v>0</v>
          </cell>
          <cell r="AG49">
            <v>0</v>
          </cell>
        </row>
        <row r="50">
          <cell r="A50">
            <v>33</v>
          </cell>
          <cell r="B50" t="str">
            <v>III</v>
          </cell>
          <cell r="C50">
            <v>360</v>
          </cell>
          <cell r="J50">
            <v>360</v>
          </cell>
          <cell r="M50">
            <v>120</v>
          </cell>
          <cell r="P50">
            <v>26.9</v>
          </cell>
          <cell r="Q50" t="str">
            <v>S</v>
          </cell>
          <cell r="R50" t="str">
            <v/>
          </cell>
          <cell r="S50" t="str">
            <v>S</v>
          </cell>
          <cell r="T50" t="str">
            <v/>
          </cell>
          <cell r="U50">
            <v>1</v>
          </cell>
          <cell r="V50" t="str">
            <v>N</v>
          </cell>
          <cell r="W50" t="str">
            <v>NÃO PODE PAGAR</v>
          </cell>
          <cell r="X50">
            <v>1</v>
          </cell>
          <cell r="Y50">
            <v>1</v>
          </cell>
          <cell r="Z50" t="str">
            <v>PODE PAGAR</v>
          </cell>
          <cell r="AB50">
            <v>26.9</v>
          </cell>
          <cell r="AC50">
            <v>480</v>
          </cell>
          <cell r="AD50" t="str">
            <v>IV</v>
          </cell>
          <cell r="AE50">
            <v>480</v>
          </cell>
          <cell r="AF50">
            <v>0</v>
          </cell>
          <cell r="AG50">
            <v>0</v>
          </cell>
        </row>
        <row r="51">
          <cell r="A51">
            <v>34</v>
          </cell>
          <cell r="B51" t="str">
            <v>II</v>
          </cell>
          <cell r="C51">
            <v>240</v>
          </cell>
          <cell r="G51">
            <v>240</v>
          </cell>
          <cell r="P51">
            <v>14.9</v>
          </cell>
          <cell r="Q51" t="str">
            <v>N</v>
          </cell>
          <cell r="R51" t="str">
            <v>-</v>
          </cell>
          <cell r="S51" t="str">
            <v>-</v>
          </cell>
          <cell r="T51" t="str">
            <v>-</v>
          </cell>
          <cell r="U51">
            <v>1</v>
          </cell>
          <cell r="V51">
            <v>1</v>
          </cell>
          <cell r="W51" t="str">
            <v>JÁ PAGO</v>
          </cell>
          <cell r="X51" t="str">
            <v>X</v>
          </cell>
          <cell r="Y51">
            <v>1</v>
          </cell>
          <cell r="Z51" t="str">
            <v>JÁ PAGO</v>
          </cell>
          <cell r="AA51" t="str">
            <v>X</v>
          </cell>
          <cell r="AB51">
            <v>14.9</v>
          </cell>
          <cell r="AC51">
            <v>240</v>
          </cell>
          <cell r="AD51" t="str">
            <v>II</v>
          </cell>
          <cell r="AE51">
            <v>240</v>
          </cell>
          <cell r="AF51">
            <v>0</v>
          </cell>
          <cell r="AG51">
            <v>0</v>
          </cell>
        </row>
        <row r="52">
          <cell r="A52">
            <v>35</v>
          </cell>
          <cell r="B52" t="str">
            <v>II</v>
          </cell>
          <cell r="C52">
            <v>240</v>
          </cell>
          <cell r="G52">
            <v>240</v>
          </cell>
          <cell r="P52">
            <v>16.3</v>
          </cell>
          <cell r="Q52" t="str">
            <v>N</v>
          </cell>
          <cell r="R52" t="str">
            <v>-</v>
          </cell>
          <cell r="S52" t="str">
            <v>-</v>
          </cell>
          <cell r="T52" t="str">
            <v>-</v>
          </cell>
          <cell r="U52">
            <v>1</v>
          </cell>
          <cell r="V52">
            <v>1</v>
          </cell>
          <cell r="W52" t="str">
            <v>JÁ PAGO</v>
          </cell>
          <cell r="X52" t="str">
            <v>X</v>
          </cell>
          <cell r="Y52">
            <v>1</v>
          </cell>
          <cell r="Z52" t="str">
            <v>JÁ PAGO</v>
          </cell>
          <cell r="AA52" t="str">
            <v>X</v>
          </cell>
          <cell r="AB52">
            <v>16.3</v>
          </cell>
          <cell r="AC52">
            <v>240</v>
          </cell>
          <cell r="AD52" t="str">
            <v>II</v>
          </cell>
          <cell r="AE52">
            <v>240</v>
          </cell>
          <cell r="AF52">
            <v>0</v>
          </cell>
          <cell r="AG52">
            <v>0</v>
          </cell>
        </row>
        <row r="53">
          <cell r="A53">
            <v>36</v>
          </cell>
          <cell r="B53" t="str">
            <v>II</v>
          </cell>
          <cell r="C53">
            <v>240</v>
          </cell>
          <cell r="G53">
            <v>240</v>
          </cell>
          <cell r="P53">
            <v>7.8</v>
          </cell>
          <cell r="Q53" t="str">
            <v>N</v>
          </cell>
          <cell r="R53" t="str">
            <v>-</v>
          </cell>
          <cell r="S53" t="str">
            <v>-</v>
          </cell>
          <cell r="T53" t="str">
            <v>-</v>
          </cell>
          <cell r="U53">
            <v>1</v>
          </cell>
          <cell r="V53">
            <v>1</v>
          </cell>
          <cell r="W53" t="str">
            <v>JÁ PAGO</v>
          </cell>
          <cell r="X53" t="str">
            <v>X</v>
          </cell>
          <cell r="Y53">
            <v>1</v>
          </cell>
          <cell r="Z53" t="str">
            <v>JÁ PAGO</v>
          </cell>
          <cell r="AA53" t="str">
            <v>X</v>
          </cell>
          <cell r="AB53">
            <v>7.8</v>
          </cell>
          <cell r="AC53">
            <v>240</v>
          </cell>
          <cell r="AD53" t="str">
            <v>II</v>
          </cell>
          <cell r="AE53">
            <v>240</v>
          </cell>
          <cell r="AF53">
            <v>0</v>
          </cell>
          <cell r="AG53">
            <v>0</v>
          </cell>
        </row>
        <row r="54">
          <cell r="A54">
            <v>37</v>
          </cell>
          <cell r="B54" t="str">
            <v>II</v>
          </cell>
          <cell r="C54">
            <v>240</v>
          </cell>
          <cell r="G54">
            <v>240</v>
          </cell>
          <cell r="P54">
            <v>9.5</v>
          </cell>
          <cell r="Q54" t="str">
            <v>N</v>
          </cell>
          <cell r="R54" t="str">
            <v>-</v>
          </cell>
          <cell r="S54" t="str">
            <v>-</v>
          </cell>
          <cell r="T54" t="str">
            <v>-</v>
          </cell>
          <cell r="U54">
            <v>1</v>
          </cell>
          <cell r="V54">
            <v>1</v>
          </cell>
          <cell r="W54" t="str">
            <v>JÁ PAGO</v>
          </cell>
          <cell r="X54" t="str">
            <v>X</v>
          </cell>
          <cell r="Y54">
            <v>1</v>
          </cell>
          <cell r="Z54" t="str">
            <v>JÁ PAGO</v>
          </cell>
          <cell r="AA54" t="str">
            <v>X</v>
          </cell>
          <cell r="AB54">
            <v>9.5</v>
          </cell>
          <cell r="AC54">
            <v>240</v>
          </cell>
          <cell r="AD54" t="str">
            <v>II</v>
          </cell>
          <cell r="AE54">
            <v>240</v>
          </cell>
          <cell r="AF54">
            <v>0</v>
          </cell>
          <cell r="AG54">
            <v>0</v>
          </cell>
        </row>
        <row r="55">
          <cell r="A55">
            <v>38</v>
          </cell>
          <cell r="B55" t="str">
            <v>I</v>
          </cell>
          <cell r="C55">
            <v>120</v>
          </cell>
          <cell r="D55">
            <v>120</v>
          </cell>
          <cell r="P55">
            <v>12.7</v>
          </cell>
          <cell r="Q55" t="str">
            <v>N</v>
          </cell>
          <cell r="R55" t="str">
            <v>-</v>
          </cell>
          <cell r="S55" t="str">
            <v>-</v>
          </cell>
          <cell r="T55" t="str">
            <v>-</v>
          </cell>
          <cell r="U55">
            <v>1</v>
          </cell>
          <cell r="V55">
            <v>1</v>
          </cell>
          <cell r="W55" t="str">
            <v>JÁ PAGO</v>
          </cell>
          <cell r="X55" t="str">
            <v>X</v>
          </cell>
          <cell r="Y55">
            <v>1</v>
          </cell>
          <cell r="Z55" t="str">
            <v>JÁ PAGO</v>
          </cell>
          <cell r="AA55" t="str">
            <v>X</v>
          </cell>
          <cell r="AB55">
            <v>12.7</v>
          </cell>
          <cell r="AC55">
            <v>120</v>
          </cell>
          <cell r="AD55" t="str">
            <v>I</v>
          </cell>
          <cell r="AE55">
            <v>120</v>
          </cell>
          <cell r="AF55">
            <v>0</v>
          </cell>
          <cell r="AG55">
            <v>0</v>
          </cell>
        </row>
        <row r="56">
          <cell r="A56">
            <v>39</v>
          </cell>
          <cell r="B56" t="str">
            <v>II</v>
          </cell>
          <cell r="C56">
            <v>240</v>
          </cell>
          <cell r="G56">
            <v>240</v>
          </cell>
          <cell r="P56">
            <v>7.8</v>
          </cell>
          <cell r="Q56" t="str">
            <v>N</v>
          </cell>
          <cell r="R56" t="str">
            <v>-</v>
          </cell>
          <cell r="S56" t="str">
            <v>-</v>
          </cell>
          <cell r="T56" t="str">
            <v>-</v>
          </cell>
          <cell r="U56">
            <v>1</v>
          </cell>
          <cell r="V56">
            <v>1</v>
          </cell>
          <cell r="W56" t="str">
            <v>JÁ PAGO</v>
          </cell>
          <cell r="X56" t="str">
            <v>X</v>
          </cell>
          <cell r="Y56">
            <v>1</v>
          </cell>
          <cell r="Z56" t="str">
            <v>JÁ PAGO</v>
          </cell>
          <cell r="AA56" t="str">
            <v>X</v>
          </cell>
          <cell r="AB56">
            <v>7.8</v>
          </cell>
          <cell r="AC56">
            <v>240</v>
          </cell>
          <cell r="AD56" t="str">
            <v>II</v>
          </cell>
          <cell r="AE56">
            <v>240</v>
          </cell>
          <cell r="AF56">
            <v>0</v>
          </cell>
          <cell r="AG56">
            <v>0</v>
          </cell>
        </row>
        <row r="57">
          <cell r="A57">
            <v>40</v>
          </cell>
          <cell r="B57" t="str">
            <v>II</v>
          </cell>
          <cell r="C57">
            <v>240</v>
          </cell>
          <cell r="G57">
            <v>240</v>
          </cell>
          <cell r="P57">
            <v>13.4</v>
          </cell>
          <cell r="Q57" t="str">
            <v>N</v>
          </cell>
          <cell r="R57" t="str">
            <v>-</v>
          </cell>
          <cell r="S57" t="str">
            <v>-</v>
          </cell>
          <cell r="T57" t="str">
            <v>-</v>
          </cell>
          <cell r="U57">
            <v>1</v>
          </cell>
          <cell r="V57">
            <v>1</v>
          </cell>
          <cell r="W57" t="str">
            <v>JÁ PAGO</v>
          </cell>
          <cell r="X57" t="str">
            <v>X</v>
          </cell>
          <cell r="Y57">
            <v>1</v>
          </cell>
          <cell r="Z57" t="str">
            <v>JÁ PAGO</v>
          </cell>
          <cell r="AA57" t="str">
            <v>X</v>
          </cell>
          <cell r="AB57">
            <v>13.4</v>
          </cell>
          <cell r="AC57">
            <v>240</v>
          </cell>
          <cell r="AD57" t="str">
            <v>II</v>
          </cell>
          <cell r="AE57">
            <v>240</v>
          </cell>
          <cell r="AF57">
            <v>0</v>
          </cell>
          <cell r="AG57">
            <v>0</v>
          </cell>
        </row>
        <row r="58">
          <cell r="A58">
            <v>41</v>
          </cell>
          <cell r="B58" t="str">
            <v>II</v>
          </cell>
          <cell r="C58">
            <v>240</v>
          </cell>
          <cell r="G58">
            <v>240</v>
          </cell>
          <cell r="P58">
            <v>13.9</v>
          </cell>
          <cell r="Q58" t="str">
            <v>N</v>
          </cell>
          <cell r="R58" t="str">
            <v>-</v>
          </cell>
          <cell r="S58" t="str">
            <v>-</v>
          </cell>
          <cell r="T58" t="str">
            <v>-</v>
          </cell>
          <cell r="U58">
            <v>1</v>
          </cell>
          <cell r="V58">
            <v>1</v>
          </cell>
          <cell r="W58" t="str">
            <v>JÁ PAGO</v>
          </cell>
          <cell r="X58" t="str">
            <v>X</v>
          </cell>
          <cell r="Y58">
            <v>1</v>
          </cell>
          <cell r="Z58" t="str">
            <v>JÁ PAGO</v>
          </cell>
          <cell r="AA58" t="str">
            <v>X</v>
          </cell>
          <cell r="AB58">
            <v>13.9</v>
          </cell>
          <cell r="AC58">
            <v>240</v>
          </cell>
          <cell r="AD58" t="str">
            <v>II</v>
          </cell>
          <cell r="AE58">
            <v>240</v>
          </cell>
          <cell r="AF58">
            <v>0</v>
          </cell>
          <cell r="AG58">
            <v>0</v>
          </cell>
        </row>
        <row r="59">
          <cell r="A59">
            <v>42</v>
          </cell>
          <cell r="B59" t="str">
            <v>III</v>
          </cell>
          <cell r="C59">
            <v>360</v>
          </cell>
          <cell r="J59">
            <v>360</v>
          </cell>
          <cell r="P59">
            <v>19.420000000000002</v>
          </cell>
          <cell r="Q59" t="str">
            <v>N</v>
          </cell>
          <cell r="R59" t="str">
            <v>-</v>
          </cell>
          <cell r="S59" t="str">
            <v>-</v>
          </cell>
          <cell r="T59" t="str">
            <v>-</v>
          </cell>
          <cell r="U59">
            <v>1</v>
          </cell>
          <cell r="V59">
            <v>1</v>
          </cell>
          <cell r="W59" t="str">
            <v>JÁ PAGO</v>
          </cell>
          <cell r="X59" t="str">
            <v>X</v>
          </cell>
          <cell r="Y59">
            <v>1</v>
          </cell>
          <cell r="Z59" t="str">
            <v>JÁ PAGO</v>
          </cell>
          <cell r="AA59" t="str">
            <v>X</v>
          </cell>
          <cell r="AB59">
            <v>19.420000000000002</v>
          </cell>
          <cell r="AC59">
            <v>360</v>
          </cell>
          <cell r="AD59" t="str">
            <v>III</v>
          </cell>
          <cell r="AE59">
            <v>360</v>
          </cell>
          <cell r="AF59">
            <v>0</v>
          </cell>
          <cell r="AG59">
            <v>0</v>
          </cell>
        </row>
        <row r="60">
          <cell r="A60">
            <v>43</v>
          </cell>
          <cell r="B60" t="str">
            <v>I</v>
          </cell>
          <cell r="C60">
            <v>120</v>
          </cell>
          <cell r="D60">
            <v>120</v>
          </cell>
          <cell r="P60">
            <v>12.54</v>
          </cell>
          <cell r="Q60" t="str">
            <v>N</v>
          </cell>
          <cell r="R60" t="str">
            <v>-</v>
          </cell>
          <cell r="S60" t="str">
            <v>-</v>
          </cell>
          <cell r="T60" t="str">
            <v>-</v>
          </cell>
          <cell r="U60">
            <v>1</v>
          </cell>
          <cell r="V60">
            <v>1</v>
          </cell>
          <cell r="W60" t="str">
            <v>JÁ PAGO</v>
          </cell>
          <cell r="X60" t="str">
            <v>X</v>
          </cell>
          <cell r="Y60">
            <v>1</v>
          </cell>
          <cell r="Z60" t="str">
            <v>JÁ PAGO</v>
          </cell>
          <cell r="AA60" t="str">
            <v>X</v>
          </cell>
          <cell r="AB60">
            <v>12.54</v>
          </cell>
          <cell r="AC60">
            <v>120</v>
          </cell>
          <cell r="AD60" t="str">
            <v>I</v>
          </cell>
          <cell r="AE60">
            <v>120</v>
          </cell>
          <cell r="AF60">
            <v>0</v>
          </cell>
          <cell r="AG60">
            <v>0</v>
          </cell>
        </row>
        <row r="61">
          <cell r="A61">
            <v>44</v>
          </cell>
          <cell r="B61" t="str">
            <v>I</v>
          </cell>
          <cell r="C61">
            <v>120</v>
          </cell>
          <cell r="D61">
            <v>120</v>
          </cell>
          <cell r="P61">
            <v>13.1</v>
          </cell>
          <cell r="Q61" t="str">
            <v>N</v>
          </cell>
          <cell r="R61" t="str">
            <v>-</v>
          </cell>
          <cell r="S61" t="str">
            <v>-</v>
          </cell>
          <cell r="T61" t="str">
            <v>-</v>
          </cell>
          <cell r="U61">
            <v>1</v>
          </cell>
          <cell r="V61">
            <v>1</v>
          </cell>
          <cell r="W61" t="str">
            <v>JÁ PAGO</v>
          </cell>
          <cell r="X61" t="str">
            <v>X</v>
          </cell>
          <cell r="Y61">
            <v>1</v>
          </cell>
          <cell r="Z61" t="str">
            <v>JÁ PAGO</v>
          </cell>
          <cell r="AA61" t="str">
            <v>X</v>
          </cell>
          <cell r="AB61">
            <v>13.1</v>
          </cell>
          <cell r="AC61">
            <v>120</v>
          </cell>
          <cell r="AD61" t="str">
            <v>I</v>
          </cell>
          <cell r="AE61">
            <v>120</v>
          </cell>
          <cell r="AF61">
            <v>0</v>
          </cell>
          <cell r="AG61">
            <v>0</v>
          </cell>
        </row>
        <row r="62">
          <cell r="A62">
            <v>45</v>
          </cell>
          <cell r="B62" t="str">
            <v>III</v>
          </cell>
          <cell r="C62">
            <v>360</v>
          </cell>
          <cell r="J62">
            <v>360</v>
          </cell>
          <cell r="P62">
            <v>14.7</v>
          </cell>
          <cell r="Q62" t="str">
            <v>N</v>
          </cell>
          <cell r="R62" t="str">
            <v>-</v>
          </cell>
          <cell r="S62" t="str">
            <v>-</v>
          </cell>
          <cell r="T62" t="str">
            <v>-</v>
          </cell>
          <cell r="U62">
            <v>1</v>
          </cell>
          <cell r="V62">
            <v>1</v>
          </cell>
          <cell r="W62" t="str">
            <v>JÁ PAGO</v>
          </cell>
          <cell r="X62" t="str">
            <v>X</v>
          </cell>
          <cell r="Y62">
            <v>1</v>
          </cell>
          <cell r="Z62" t="str">
            <v>JÁ PAGO</v>
          </cell>
          <cell r="AA62" t="str">
            <v>X</v>
          </cell>
          <cell r="AB62">
            <v>14.7</v>
          </cell>
          <cell r="AC62">
            <v>360</v>
          </cell>
          <cell r="AD62" t="str">
            <v>III</v>
          </cell>
          <cell r="AE62">
            <v>360</v>
          </cell>
          <cell r="AF62">
            <v>0</v>
          </cell>
          <cell r="AG62">
            <v>0</v>
          </cell>
        </row>
        <row r="63">
          <cell r="A63">
            <v>46</v>
          </cell>
          <cell r="B63" t="str">
            <v>III</v>
          </cell>
          <cell r="C63">
            <v>360</v>
          </cell>
          <cell r="J63">
            <v>345</v>
          </cell>
          <cell r="K63">
            <v>15</v>
          </cell>
          <cell r="Q63" t="str">
            <v/>
          </cell>
          <cell r="R63" t="str">
            <v/>
          </cell>
          <cell r="S63" t="str">
            <v>-</v>
          </cell>
          <cell r="T63" t="str">
            <v>-</v>
          </cell>
          <cell r="U63">
            <v>1</v>
          </cell>
          <cell r="V63" t="str">
            <v>-</v>
          </cell>
          <cell r="W63" t="str">
            <v>NÃO PODE PAGAR</v>
          </cell>
          <cell r="X63">
            <v>1</v>
          </cell>
          <cell r="Z63" t="str">
            <v>NÃO PODE PAGAR</v>
          </cell>
          <cell r="AB63" t="str">
            <v/>
          </cell>
          <cell r="AC63">
            <v>360</v>
          </cell>
          <cell r="AD63" t="str">
            <v>III</v>
          </cell>
          <cell r="AE63">
            <v>345</v>
          </cell>
          <cell r="AF63">
            <v>15</v>
          </cell>
          <cell r="AG63">
            <v>0</v>
          </cell>
        </row>
        <row r="64">
          <cell r="A64">
            <v>47</v>
          </cell>
          <cell r="B64" t="str">
            <v>III</v>
          </cell>
          <cell r="C64">
            <v>360</v>
          </cell>
          <cell r="J64">
            <v>360</v>
          </cell>
          <cell r="P64">
            <v>14.6</v>
          </cell>
          <cell r="Q64" t="str">
            <v>N</v>
          </cell>
          <cell r="R64" t="str">
            <v>-</v>
          </cell>
          <cell r="S64" t="str">
            <v>-</v>
          </cell>
          <cell r="T64" t="str">
            <v>-</v>
          </cell>
          <cell r="U64">
            <v>1</v>
          </cell>
          <cell r="V64">
            <v>1</v>
          </cell>
          <cell r="W64" t="str">
            <v>JÁ PAGO</v>
          </cell>
          <cell r="X64" t="str">
            <v>X</v>
          </cell>
          <cell r="Y64">
            <v>1</v>
          </cell>
          <cell r="Z64" t="str">
            <v>JÁ PAGO</v>
          </cell>
          <cell r="AA64" t="str">
            <v>X</v>
          </cell>
          <cell r="AB64">
            <v>14.6</v>
          </cell>
          <cell r="AC64">
            <v>360</v>
          </cell>
          <cell r="AD64" t="str">
            <v>III</v>
          </cell>
          <cell r="AE64">
            <v>360</v>
          </cell>
          <cell r="AF64">
            <v>0</v>
          </cell>
          <cell r="AG64">
            <v>0</v>
          </cell>
        </row>
        <row r="65">
          <cell r="A65">
            <v>48</v>
          </cell>
          <cell r="B65" t="str">
            <v>II</v>
          </cell>
          <cell r="C65">
            <v>240</v>
          </cell>
          <cell r="G65">
            <v>240</v>
          </cell>
          <cell r="P65">
            <v>19.100000000000001</v>
          </cell>
          <cell r="Q65" t="str">
            <v>N</v>
          </cell>
          <cell r="R65" t="str">
            <v>-</v>
          </cell>
          <cell r="S65" t="str">
            <v>-</v>
          </cell>
          <cell r="T65" t="str">
            <v>-</v>
          </cell>
          <cell r="U65">
            <v>1</v>
          </cell>
          <cell r="V65">
            <v>1</v>
          </cell>
          <cell r="W65" t="str">
            <v>JÁ PAGO</v>
          </cell>
          <cell r="X65" t="str">
            <v>X</v>
          </cell>
          <cell r="Y65">
            <v>1</v>
          </cell>
          <cell r="Z65" t="str">
            <v>JÁ PAGO</v>
          </cell>
          <cell r="AA65" t="str">
            <v>X</v>
          </cell>
          <cell r="AB65">
            <v>19.100000000000001</v>
          </cell>
          <cell r="AC65">
            <v>240</v>
          </cell>
          <cell r="AD65" t="str">
            <v>II</v>
          </cell>
          <cell r="AE65">
            <v>240</v>
          </cell>
          <cell r="AF65">
            <v>0</v>
          </cell>
          <cell r="AG65">
            <v>0</v>
          </cell>
        </row>
        <row r="66">
          <cell r="A66">
            <v>49</v>
          </cell>
          <cell r="B66" t="str">
            <v>II</v>
          </cell>
          <cell r="C66">
            <v>240</v>
          </cell>
          <cell r="G66">
            <v>240</v>
          </cell>
          <cell r="P66">
            <v>18.600000000000001</v>
          </cell>
          <cell r="Q66" t="str">
            <v>N</v>
          </cell>
          <cell r="R66" t="str">
            <v>-</v>
          </cell>
          <cell r="S66" t="str">
            <v>-</v>
          </cell>
          <cell r="T66" t="str">
            <v>-</v>
          </cell>
          <cell r="U66">
            <v>1</v>
          </cell>
          <cell r="V66">
            <v>1</v>
          </cell>
          <cell r="W66" t="str">
            <v>JÁ PAGO</v>
          </cell>
          <cell r="X66" t="str">
            <v>X</v>
          </cell>
          <cell r="Y66">
            <v>1</v>
          </cell>
          <cell r="Z66" t="str">
            <v>JÁ PAGO</v>
          </cell>
          <cell r="AA66" t="str">
            <v>X</v>
          </cell>
          <cell r="AB66">
            <v>18.600000000000001</v>
          </cell>
          <cell r="AC66">
            <v>240</v>
          </cell>
          <cell r="AD66" t="str">
            <v>II</v>
          </cell>
          <cell r="AE66">
            <v>240</v>
          </cell>
          <cell r="AF66">
            <v>0</v>
          </cell>
          <cell r="AG66">
            <v>0</v>
          </cell>
        </row>
        <row r="67">
          <cell r="A67">
            <v>50</v>
          </cell>
          <cell r="B67" t="str">
            <v>II</v>
          </cell>
          <cell r="C67">
            <v>240</v>
          </cell>
          <cell r="G67">
            <v>240</v>
          </cell>
          <cell r="P67">
            <v>18.25</v>
          </cell>
          <cell r="Q67" t="str">
            <v>N</v>
          </cell>
          <cell r="R67" t="str">
            <v>-</v>
          </cell>
          <cell r="S67" t="str">
            <v>-</v>
          </cell>
          <cell r="T67" t="str">
            <v>-</v>
          </cell>
          <cell r="U67">
            <v>1</v>
          </cell>
          <cell r="V67">
            <v>1</v>
          </cell>
          <cell r="W67" t="str">
            <v>JÁ PAGO</v>
          </cell>
          <cell r="X67" t="str">
            <v>X</v>
          </cell>
          <cell r="Y67">
            <v>1</v>
          </cell>
          <cell r="Z67" t="str">
            <v>JÁ PAGO</v>
          </cell>
          <cell r="AA67" t="str">
            <v>X</v>
          </cell>
          <cell r="AB67">
            <v>18.25</v>
          </cell>
          <cell r="AC67">
            <v>240</v>
          </cell>
          <cell r="AD67" t="str">
            <v>II</v>
          </cell>
          <cell r="AE67">
            <v>240</v>
          </cell>
          <cell r="AF67">
            <v>0</v>
          </cell>
          <cell r="AG67">
            <v>0</v>
          </cell>
        </row>
        <row r="68">
          <cell r="A68">
            <v>51</v>
          </cell>
          <cell r="B68" t="str">
            <v>II</v>
          </cell>
          <cell r="C68">
            <v>240</v>
          </cell>
          <cell r="G68">
            <v>240</v>
          </cell>
          <cell r="P68">
            <v>17.75</v>
          </cell>
          <cell r="Q68" t="str">
            <v>N</v>
          </cell>
          <cell r="R68" t="str">
            <v>-</v>
          </cell>
          <cell r="S68" t="str">
            <v>-</v>
          </cell>
          <cell r="T68" t="str">
            <v>-</v>
          </cell>
          <cell r="U68">
            <v>1</v>
          </cell>
          <cell r="V68">
            <v>1</v>
          </cell>
          <cell r="W68" t="str">
            <v>JÁ PAGO</v>
          </cell>
          <cell r="X68" t="str">
            <v>X</v>
          </cell>
          <cell r="Y68">
            <v>1</v>
          </cell>
          <cell r="Z68" t="str">
            <v>JÁ PAGO</v>
          </cell>
          <cell r="AA68" t="str">
            <v>X</v>
          </cell>
          <cell r="AB68">
            <v>17.75</v>
          </cell>
          <cell r="AC68">
            <v>240</v>
          </cell>
          <cell r="AD68" t="str">
            <v>II</v>
          </cell>
          <cell r="AE68">
            <v>240</v>
          </cell>
          <cell r="AF68">
            <v>0</v>
          </cell>
          <cell r="AG68">
            <v>0</v>
          </cell>
        </row>
        <row r="69">
          <cell r="A69">
            <v>52</v>
          </cell>
          <cell r="B69" t="str">
            <v>I</v>
          </cell>
          <cell r="C69">
            <v>120</v>
          </cell>
          <cell r="D69">
            <v>120</v>
          </cell>
          <cell r="P69">
            <v>8.9</v>
          </cell>
          <cell r="Q69" t="str">
            <v>N</v>
          </cell>
          <cell r="R69" t="str">
            <v>-</v>
          </cell>
          <cell r="S69" t="str">
            <v>-</v>
          </cell>
          <cell r="T69" t="str">
            <v>-</v>
          </cell>
          <cell r="U69">
            <v>1</v>
          </cell>
          <cell r="V69">
            <v>1</v>
          </cell>
          <cell r="W69" t="str">
            <v>JÁ PAGO</v>
          </cell>
          <cell r="X69" t="str">
            <v>X</v>
          </cell>
          <cell r="Y69">
            <v>1</v>
          </cell>
          <cell r="Z69" t="str">
            <v>JÁ PAGO</v>
          </cell>
          <cell r="AA69" t="str">
            <v>X</v>
          </cell>
          <cell r="AB69">
            <v>8.9</v>
          </cell>
          <cell r="AC69">
            <v>120</v>
          </cell>
          <cell r="AD69" t="str">
            <v>I</v>
          </cell>
          <cell r="AE69">
            <v>120</v>
          </cell>
          <cell r="AF69">
            <v>0</v>
          </cell>
          <cell r="AG69">
            <v>0</v>
          </cell>
        </row>
        <row r="70">
          <cell r="A70">
            <v>53</v>
          </cell>
          <cell r="B70" t="str">
            <v>II</v>
          </cell>
          <cell r="C70">
            <v>240</v>
          </cell>
          <cell r="G70">
            <v>240</v>
          </cell>
          <cell r="P70">
            <v>8.5</v>
          </cell>
          <cell r="Q70" t="str">
            <v>N</v>
          </cell>
          <cell r="R70" t="str">
            <v>-</v>
          </cell>
          <cell r="S70" t="str">
            <v>-</v>
          </cell>
          <cell r="T70" t="str">
            <v>-</v>
          </cell>
          <cell r="U70">
            <v>1</v>
          </cell>
          <cell r="V70">
            <v>1</v>
          </cell>
          <cell r="W70" t="str">
            <v>JÁ PAGO</v>
          </cell>
          <cell r="X70" t="str">
            <v>X</v>
          </cell>
          <cell r="Y70">
            <v>1</v>
          </cell>
          <cell r="Z70" t="str">
            <v>JÁ PAGO</v>
          </cell>
          <cell r="AA70" t="str">
            <v>X</v>
          </cell>
          <cell r="AB70">
            <v>8.5</v>
          </cell>
          <cell r="AC70">
            <v>240</v>
          </cell>
          <cell r="AD70" t="str">
            <v>II</v>
          </cell>
          <cell r="AE70">
            <v>240</v>
          </cell>
          <cell r="AF70">
            <v>0</v>
          </cell>
          <cell r="AG70">
            <v>0</v>
          </cell>
        </row>
        <row r="71">
          <cell r="A71">
            <v>54</v>
          </cell>
          <cell r="B71" t="str">
            <v>I</v>
          </cell>
          <cell r="C71">
            <v>120</v>
          </cell>
          <cell r="D71">
            <v>120</v>
          </cell>
          <cell r="P71">
            <v>6.3</v>
          </cell>
          <cell r="Q71" t="str">
            <v>N</v>
          </cell>
          <cell r="R71" t="str">
            <v>-</v>
          </cell>
          <cell r="S71" t="str">
            <v>-</v>
          </cell>
          <cell r="T71" t="str">
            <v>-</v>
          </cell>
          <cell r="U71">
            <v>1</v>
          </cell>
          <cell r="V71">
            <v>1</v>
          </cell>
          <cell r="W71" t="str">
            <v>JÁ PAGO</v>
          </cell>
          <cell r="X71" t="str">
            <v>X</v>
          </cell>
          <cell r="Y71">
            <v>1</v>
          </cell>
          <cell r="Z71" t="str">
            <v>JÁ PAGO</v>
          </cell>
          <cell r="AA71" t="str">
            <v>X</v>
          </cell>
          <cell r="AB71">
            <v>6.3</v>
          </cell>
          <cell r="AC71">
            <v>120</v>
          </cell>
          <cell r="AD71" t="str">
            <v>I</v>
          </cell>
          <cell r="AE71">
            <v>120</v>
          </cell>
          <cell r="AF71">
            <v>0</v>
          </cell>
          <cell r="AG71">
            <v>0</v>
          </cell>
        </row>
        <row r="72">
          <cell r="A72">
            <v>55</v>
          </cell>
          <cell r="B72" t="str">
            <v>I</v>
          </cell>
          <cell r="C72">
            <v>120</v>
          </cell>
          <cell r="D72">
            <v>120</v>
          </cell>
          <cell r="P72">
            <v>19.3</v>
          </cell>
          <cell r="Q72" t="str">
            <v>N</v>
          </cell>
          <cell r="R72" t="str">
            <v>-</v>
          </cell>
          <cell r="S72" t="str">
            <v>-</v>
          </cell>
          <cell r="T72" t="str">
            <v>-</v>
          </cell>
          <cell r="U72">
            <v>1</v>
          </cell>
          <cell r="V72">
            <v>1</v>
          </cell>
          <cell r="W72" t="str">
            <v>JÁ PAGO</v>
          </cell>
          <cell r="X72" t="str">
            <v>X</v>
          </cell>
          <cell r="Y72">
            <v>1</v>
          </cell>
          <cell r="Z72" t="str">
            <v>JÁ PAGO</v>
          </cell>
          <cell r="AA72" t="str">
            <v>X</v>
          </cell>
          <cell r="AB72">
            <v>19.3</v>
          </cell>
          <cell r="AC72">
            <v>120</v>
          </cell>
          <cell r="AD72" t="str">
            <v>I</v>
          </cell>
          <cell r="AE72">
            <v>120</v>
          </cell>
          <cell r="AF72">
            <v>0</v>
          </cell>
          <cell r="AG72">
            <v>0</v>
          </cell>
        </row>
        <row r="73">
          <cell r="A73">
            <v>56</v>
          </cell>
          <cell r="B73" t="str">
            <v>I</v>
          </cell>
          <cell r="C73">
            <v>120</v>
          </cell>
          <cell r="D73">
            <v>120</v>
          </cell>
          <cell r="P73">
            <v>17.2</v>
          </cell>
          <cell r="Q73" t="str">
            <v>N</v>
          </cell>
          <cell r="R73" t="str">
            <v>-</v>
          </cell>
          <cell r="S73" t="str">
            <v>-</v>
          </cell>
          <cell r="T73" t="str">
            <v>-</v>
          </cell>
          <cell r="U73">
            <v>1</v>
          </cell>
          <cell r="V73">
            <v>1</v>
          </cell>
          <cell r="W73" t="str">
            <v>JÁ PAGO</v>
          </cell>
          <cell r="X73" t="str">
            <v>X</v>
          </cell>
          <cell r="Y73">
            <v>1</v>
          </cell>
          <cell r="Z73" t="str">
            <v>JÁ PAGO</v>
          </cell>
          <cell r="AA73" t="str">
            <v>X</v>
          </cell>
          <cell r="AB73">
            <v>17.2</v>
          </cell>
          <cell r="AC73">
            <v>120</v>
          </cell>
          <cell r="AD73" t="str">
            <v>I</v>
          </cell>
          <cell r="AE73">
            <v>120</v>
          </cell>
          <cell r="AF73">
            <v>0</v>
          </cell>
          <cell r="AG73">
            <v>0</v>
          </cell>
        </row>
        <row r="74">
          <cell r="A74">
            <v>57</v>
          </cell>
          <cell r="B74" t="str">
            <v>II</v>
          </cell>
          <cell r="C74">
            <v>240</v>
          </cell>
          <cell r="G74">
            <v>240</v>
          </cell>
          <cell r="P74">
            <v>10</v>
          </cell>
          <cell r="Q74" t="str">
            <v>N</v>
          </cell>
          <cell r="R74" t="str">
            <v>-</v>
          </cell>
          <cell r="S74" t="str">
            <v>-</v>
          </cell>
          <cell r="T74" t="str">
            <v>-</v>
          </cell>
          <cell r="U74">
            <v>1</v>
          </cell>
          <cell r="V74">
            <v>1</v>
          </cell>
          <cell r="W74" t="str">
            <v>JÁ PAGO</v>
          </cell>
          <cell r="X74" t="str">
            <v>X</v>
          </cell>
          <cell r="Y74">
            <v>1</v>
          </cell>
          <cell r="Z74" t="str">
            <v>JÁ PAGO</v>
          </cell>
          <cell r="AA74" t="str">
            <v>X</v>
          </cell>
          <cell r="AB74">
            <v>10</v>
          </cell>
          <cell r="AC74">
            <v>240</v>
          </cell>
          <cell r="AD74" t="str">
            <v>II</v>
          </cell>
          <cell r="AE74">
            <v>240</v>
          </cell>
          <cell r="AF74">
            <v>0</v>
          </cell>
          <cell r="AG74">
            <v>0</v>
          </cell>
        </row>
        <row r="75">
          <cell r="A75">
            <v>58</v>
          </cell>
          <cell r="B75" t="str">
            <v>II</v>
          </cell>
          <cell r="C75">
            <v>240</v>
          </cell>
          <cell r="G75">
            <v>240</v>
          </cell>
          <cell r="P75">
            <v>14.3</v>
          </cell>
          <cell r="Q75" t="str">
            <v>N</v>
          </cell>
          <cell r="R75" t="str">
            <v>-</v>
          </cell>
          <cell r="S75" t="str">
            <v>-</v>
          </cell>
          <cell r="T75" t="str">
            <v>-</v>
          </cell>
          <cell r="U75">
            <v>1</v>
          </cell>
          <cell r="V75">
            <v>1</v>
          </cell>
          <cell r="W75" t="str">
            <v>JÁ PAGO</v>
          </cell>
          <cell r="X75" t="str">
            <v>X</v>
          </cell>
          <cell r="Y75">
            <v>1</v>
          </cell>
          <cell r="Z75" t="str">
            <v>JÁ PAGO</v>
          </cell>
          <cell r="AA75" t="str">
            <v>X</v>
          </cell>
          <cell r="AB75">
            <v>14.3</v>
          </cell>
          <cell r="AC75">
            <v>240</v>
          </cell>
          <cell r="AD75" t="str">
            <v>II</v>
          </cell>
          <cell r="AE75">
            <v>240</v>
          </cell>
          <cell r="AF75">
            <v>0</v>
          </cell>
          <cell r="AG75">
            <v>0</v>
          </cell>
        </row>
        <row r="76">
          <cell r="A76">
            <v>59</v>
          </cell>
          <cell r="B76" t="str">
            <v>I</v>
          </cell>
          <cell r="C76">
            <v>120</v>
          </cell>
          <cell r="D76">
            <v>120</v>
          </cell>
          <cell r="P76">
            <v>11.3</v>
          </cell>
          <cell r="Q76" t="str">
            <v>N</v>
          </cell>
          <cell r="R76" t="str">
            <v>-</v>
          </cell>
          <cell r="S76" t="str">
            <v>-</v>
          </cell>
          <cell r="T76" t="str">
            <v>-</v>
          </cell>
          <cell r="U76">
            <v>1</v>
          </cell>
          <cell r="V76">
            <v>1</v>
          </cell>
          <cell r="W76" t="str">
            <v>JÁ PAGO</v>
          </cell>
          <cell r="X76" t="str">
            <v>X</v>
          </cell>
          <cell r="Y76">
            <v>1</v>
          </cell>
          <cell r="Z76" t="str">
            <v>JÁ PAGO</v>
          </cell>
          <cell r="AA76" t="str">
            <v>X</v>
          </cell>
          <cell r="AB76">
            <v>11.3</v>
          </cell>
          <cell r="AC76">
            <v>120</v>
          </cell>
          <cell r="AD76" t="str">
            <v>I</v>
          </cell>
          <cell r="AE76">
            <v>120</v>
          </cell>
          <cell r="AF76">
            <v>0</v>
          </cell>
          <cell r="AG76">
            <v>0</v>
          </cell>
        </row>
        <row r="77">
          <cell r="A77">
            <v>60</v>
          </cell>
          <cell r="B77" t="str">
            <v>I</v>
          </cell>
          <cell r="C77">
            <v>120</v>
          </cell>
          <cell r="D77">
            <v>120</v>
          </cell>
          <cell r="P77">
            <v>10.5</v>
          </cell>
          <cell r="Q77" t="str">
            <v>N</v>
          </cell>
          <cell r="R77" t="str">
            <v>-</v>
          </cell>
          <cell r="S77" t="str">
            <v>-</v>
          </cell>
          <cell r="T77" t="str">
            <v>-</v>
          </cell>
          <cell r="U77">
            <v>1</v>
          </cell>
          <cell r="V77">
            <v>1</v>
          </cell>
          <cell r="W77" t="str">
            <v>JÁ PAGO</v>
          </cell>
          <cell r="X77" t="str">
            <v>X</v>
          </cell>
          <cell r="Y77">
            <v>1</v>
          </cell>
          <cell r="Z77" t="str">
            <v>JÁ PAGO</v>
          </cell>
          <cell r="AA77" t="str">
            <v>X</v>
          </cell>
          <cell r="AB77">
            <v>10.5</v>
          </cell>
          <cell r="AC77">
            <v>120</v>
          </cell>
          <cell r="AD77" t="str">
            <v>I</v>
          </cell>
          <cell r="AE77">
            <v>120</v>
          </cell>
          <cell r="AF77">
            <v>0</v>
          </cell>
          <cell r="AG77">
            <v>0</v>
          </cell>
        </row>
        <row r="78">
          <cell r="A78">
            <v>61</v>
          </cell>
          <cell r="B78" t="str">
            <v>I</v>
          </cell>
          <cell r="C78">
            <v>120</v>
          </cell>
          <cell r="D78">
            <v>120</v>
          </cell>
          <cell r="G78">
            <v>120</v>
          </cell>
          <cell r="P78">
            <v>21.4</v>
          </cell>
          <cell r="Q78" t="str">
            <v>S</v>
          </cell>
          <cell r="R78">
            <v>3.86</v>
          </cell>
          <cell r="S78" t="str">
            <v>N</v>
          </cell>
          <cell r="T78" t="str">
            <v>-</v>
          </cell>
          <cell r="U78">
            <v>1</v>
          </cell>
          <cell r="V78">
            <v>1</v>
          </cell>
          <cell r="W78" t="str">
            <v>JÁ PAGO</v>
          </cell>
          <cell r="X78" t="str">
            <v>X</v>
          </cell>
          <cell r="Y78">
            <v>1</v>
          </cell>
          <cell r="Z78" t="str">
            <v>JÁ PAGO</v>
          </cell>
          <cell r="AA78" t="str">
            <v>X</v>
          </cell>
          <cell r="AB78">
            <v>3.86</v>
          </cell>
          <cell r="AC78">
            <v>240</v>
          </cell>
          <cell r="AD78" t="str">
            <v>II</v>
          </cell>
          <cell r="AE78">
            <v>240</v>
          </cell>
          <cell r="AF78">
            <v>0</v>
          </cell>
          <cell r="AG78">
            <v>0</v>
          </cell>
        </row>
        <row r="79">
          <cell r="A79">
            <v>62</v>
          </cell>
          <cell r="B79" t="str">
            <v>II</v>
          </cell>
          <cell r="C79">
            <v>240</v>
          </cell>
          <cell r="G79">
            <v>240</v>
          </cell>
          <cell r="P79">
            <v>16.66</v>
          </cell>
          <cell r="Q79" t="str">
            <v>N</v>
          </cell>
          <cell r="R79" t="str">
            <v>-</v>
          </cell>
          <cell r="S79" t="str">
            <v>-</v>
          </cell>
          <cell r="T79" t="str">
            <v>-</v>
          </cell>
          <cell r="U79">
            <v>1</v>
          </cell>
          <cell r="V79">
            <v>1</v>
          </cell>
          <cell r="W79" t="str">
            <v>JÁ PAGO</v>
          </cell>
          <cell r="X79" t="str">
            <v>X</v>
          </cell>
          <cell r="Y79">
            <v>1</v>
          </cell>
          <cell r="Z79" t="str">
            <v>JÁ PAGO</v>
          </cell>
          <cell r="AA79" t="str">
            <v>X</v>
          </cell>
          <cell r="AB79">
            <v>16.66</v>
          </cell>
          <cell r="AC79">
            <v>240</v>
          </cell>
          <cell r="AD79" t="str">
            <v>II</v>
          </cell>
          <cell r="AE79">
            <v>240</v>
          </cell>
          <cell r="AF79">
            <v>0</v>
          </cell>
          <cell r="AG79">
            <v>0</v>
          </cell>
        </row>
        <row r="80">
          <cell r="A80">
            <v>63</v>
          </cell>
          <cell r="B80" t="str">
            <v>III</v>
          </cell>
          <cell r="C80">
            <v>360</v>
          </cell>
          <cell r="J80">
            <v>360</v>
          </cell>
          <cell r="P80">
            <v>11.93</v>
          </cell>
          <cell r="Q80" t="str">
            <v>N</v>
          </cell>
          <cell r="R80" t="str">
            <v>-</v>
          </cell>
          <cell r="S80" t="str">
            <v>-</v>
          </cell>
          <cell r="T80" t="str">
            <v>-</v>
          </cell>
          <cell r="U80">
            <v>1</v>
          </cell>
          <cell r="V80">
            <v>1</v>
          </cell>
          <cell r="W80" t="str">
            <v>JÁ PAGO</v>
          </cell>
          <cell r="X80" t="str">
            <v>X</v>
          </cell>
          <cell r="Y80">
            <v>1</v>
          </cell>
          <cell r="Z80" t="str">
            <v>JÁ PAGO</v>
          </cell>
          <cell r="AA80" t="str">
            <v>X</v>
          </cell>
          <cell r="AB80">
            <v>11.93</v>
          </cell>
          <cell r="AC80">
            <v>360</v>
          </cell>
          <cell r="AD80" t="str">
            <v>III</v>
          </cell>
          <cell r="AE80">
            <v>360</v>
          </cell>
          <cell r="AF80">
            <v>0</v>
          </cell>
          <cell r="AG80">
            <v>0</v>
          </cell>
        </row>
        <row r="81">
          <cell r="A81">
            <v>64</v>
          </cell>
          <cell r="B81" t="str">
            <v>I</v>
          </cell>
          <cell r="C81">
            <v>120</v>
          </cell>
          <cell r="D81">
            <v>120</v>
          </cell>
          <cell r="P81">
            <v>11.4</v>
          </cell>
          <cell r="Q81" t="str">
            <v>N</v>
          </cell>
          <cell r="R81" t="str">
            <v>-</v>
          </cell>
          <cell r="S81" t="str">
            <v>-</v>
          </cell>
          <cell r="T81" t="str">
            <v>-</v>
          </cell>
          <cell r="U81">
            <v>1</v>
          </cell>
          <cell r="V81">
            <v>1</v>
          </cell>
          <cell r="W81" t="str">
            <v>JÁ PAGO</v>
          </cell>
          <cell r="X81" t="str">
            <v>X</v>
          </cell>
          <cell r="Y81">
            <v>1</v>
          </cell>
          <cell r="Z81" t="str">
            <v>JÁ PAGO</v>
          </cell>
          <cell r="AA81" t="str">
            <v>X</v>
          </cell>
          <cell r="AB81">
            <v>11.4</v>
          </cell>
          <cell r="AC81">
            <v>120</v>
          </cell>
          <cell r="AD81" t="str">
            <v>I</v>
          </cell>
          <cell r="AE81">
            <v>120</v>
          </cell>
          <cell r="AF81">
            <v>0</v>
          </cell>
          <cell r="AG81">
            <v>0</v>
          </cell>
        </row>
        <row r="82">
          <cell r="A82">
            <v>65</v>
          </cell>
          <cell r="B82" t="str">
            <v>III</v>
          </cell>
          <cell r="C82">
            <v>360</v>
          </cell>
          <cell r="J82">
            <v>360</v>
          </cell>
          <cell r="P82">
            <v>11.05</v>
          </cell>
          <cell r="Q82" t="str">
            <v>N</v>
          </cell>
          <cell r="R82" t="str">
            <v>-</v>
          </cell>
          <cell r="S82" t="str">
            <v>-</v>
          </cell>
          <cell r="T82" t="str">
            <v>-</v>
          </cell>
          <cell r="U82">
            <v>1</v>
          </cell>
          <cell r="V82">
            <v>1</v>
          </cell>
          <cell r="W82" t="str">
            <v>JÁ PAGO</v>
          </cell>
          <cell r="X82" t="str">
            <v>X</v>
          </cell>
          <cell r="Y82">
            <v>1</v>
          </cell>
          <cell r="Z82" t="str">
            <v>JÁ PAGO</v>
          </cell>
          <cell r="AA82" t="str">
            <v>X</v>
          </cell>
          <cell r="AB82">
            <v>11.05</v>
          </cell>
          <cell r="AC82">
            <v>360</v>
          </cell>
          <cell r="AD82" t="str">
            <v>III</v>
          </cell>
          <cell r="AE82">
            <v>360</v>
          </cell>
          <cell r="AF82">
            <v>0</v>
          </cell>
          <cell r="AG82">
            <v>0</v>
          </cell>
        </row>
        <row r="83">
          <cell r="A83">
            <v>66</v>
          </cell>
          <cell r="B83" t="str">
            <v>II</v>
          </cell>
          <cell r="C83">
            <v>240</v>
          </cell>
          <cell r="G83">
            <v>231</v>
          </cell>
          <cell r="H83">
            <v>9</v>
          </cell>
          <cell r="Q83" t="str">
            <v/>
          </cell>
          <cell r="R83" t="str">
            <v/>
          </cell>
          <cell r="S83" t="str">
            <v>-</v>
          </cell>
          <cell r="T83" t="str">
            <v>-</v>
          </cell>
          <cell r="U83">
            <v>1</v>
          </cell>
          <cell r="V83" t="str">
            <v>-</v>
          </cell>
          <cell r="W83" t="str">
            <v>NÃO PODE PAGAR</v>
          </cell>
          <cell r="X83">
            <v>1</v>
          </cell>
          <cell r="Y83">
            <v>1</v>
          </cell>
          <cell r="Z83" t="str">
            <v>PODE PAGAR</v>
          </cell>
          <cell r="AB83" t="str">
            <v/>
          </cell>
          <cell r="AC83">
            <v>240</v>
          </cell>
          <cell r="AD83" t="str">
            <v>II</v>
          </cell>
          <cell r="AE83">
            <v>231</v>
          </cell>
          <cell r="AF83">
            <v>9</v>
          </cell>
          <cell r="AG83">
            <v>0</v>
          </cell>
        </row>
        <row r="84">
          <cell r="A84">
            <v>67</v>
          </cell>
          <cell r="B84" t="str">
            <v>I</v>
          </cell>
          <cell r="C84">
            <v>120</v>
          </cell>
          <cell r="D84">
            <v>102</v>
          </cell>
          <cell r="E84">
            <v>18</v>
          </cell>
          <cell r="Q84" t="str">
            <v/>
          </cell>
          <cell r="R84" t="str">
            <v/>
          </cell>
          <cell r="S84" t="str">
            <v>-</v>
          </cell>
          <cell r="T84" t="str">
            <v>-</v>
          </cell>
          <cell r="U84">
            <v>1</v>
          </cell>
          <cell r="V84" t="str">
            <v>-</v>
          </cell>
          <cell r="W84" t="str">
            <v>NÃO PODE PAGAR</v>
          </cell>
          <cell r="X84">
            <v>1</v>
          </cell>
          <cell r="Y84">
            <v>1</v>
          </cell>
          <cell r="Z84" t="str">
            <v>PODE PAGAR</v>
          </cell>
          <cell r="AB84" t="str">
            <v/>
          </cell>
          <cell r="AC84">
            <v>120</v>
          </cell>
          <cell r="AD84" t="str">
            <v>I</v>
          </cell>
          <cell r="AE84">
            <v>102</v>
          </cell>
          <cell r="AF84">
            <v>18</v>
          </cell>
          <cell r="AG84">
            <v>0</v>
          </cell>
        </row>
        <row r="85">
          <cell r="A85">
            <v>68</v>
          </cell>
          <cell r="B85" t="str">
            <v>II</v>
          </cell>
          <cell r="C85">
            <v>240</v>
          </cell>
          <cell r="G85">
            <v>240</v>
          </cell>
          <cell r="Q85" t="str">
            <v/>
          </cell>
          <cell r="R85" t="str">
            <v/>
          </cell>
          <cell r="S85" t="str">
            <v>-</v>
          </cell>
          <cell r="T85" t="str">
            <v>-</v>
          </cell>
          <cell r="U85">
            <v>1</v>
          </cell>
          <cell r="V85" t="str">
            <v>-</v>
          </cell>
          <cell r="W85" t="str">
            <v>NÃO PODE PAGAR</v>
          </cell>
          <cell r="X85">
            <v>1</v>
          </cell>
          <cell r="Y85">
            <v>1</v>
          </cell>
          <cell r="Z85" t="str">
            <v>PODE PAGAR</v>
          </cell>
          <cell r="AB85" t="str">
            <v/>
          </cell>
          <cell r="AC85">
            <v>240</v>
          </cell>
          <cell r="AD85" t="str">
            <v>II</v>
          </cell>
          <cell r="AE85">
            <v>240</v>
          </cell>
          <cell r="AF85">
            <v>0</v>
          </cell>
          <cell r="AG85">
            <v>0</v>
          </cell>
        </row>
        <row r="86">
          <cell r="A86">
            <v>69</v>
          </cell>
          <cell r="B86" t="str">
            <v>I</v>
          </cell>
          <cell r="C86">
            <v>120</v>
          </cell>
          <cell r="D86">
            <v>120</v>
          </cell>
          <cell r="Q86" t="str">
            <v/>
          </cell>
          <cell r="R86" t="str">
            <v/>
          </cell>
          <cell r="S86" t="str">
            <v>-</v>
          </cell>
          <cell r="T86" t="str">
            <v>-</v>
          </cell>
          <cell r="U86">
            <v>1</v>
          </cell>
          <cell r="V86" t="str">
            <v>S</v>
          </cell>
          <cell r="W86" t="str">
            <v>NÃO PODE PAGAR</v>
          </cell>
          <cell r="X86">
            <v>1</v>
          </cell>
          <cell r="Y86">
            <v>1</v>
          </cell>
          <cell r="Z86" t="str">
            <v>NÃO PODE PAGAR</v>
          </cell>
          <cell r="AB86" t="str">
            <v/>
          </cell>
          <cell r="AC86">
            <v>120</v>
          </cell>
          <cell r="AD86" t="str">
            <v>I</v>
          </cell>
          <cell r="AE86">
            <v>120</v>
          </cell>
          <cell r="AF86">
            <v>0</v>
          </cell>
          <cell r="AG86">
            <v>0</v>
          </cell>
        </row>
        <row r="87">
          <cell r="A87">
            <v>70</v>
          </cell>
          <cell r="B87" t="str">
            <v>I</v>
          </cell>
          <cell r="C87">
            <v>120</v>
          </cell>
          <cell r="D87">
            <v>120</v>
          </cell>
          <cell r="Q87" t="str">
            <v/>
          </cell>
          <cell r="R87" t="str">
            <v/>
          </cell>
          <cell r="S87" t="str">
            <v>-</v>
          </cell>
          <cell r="T87" t="str">
            <v>-</v>
          </cell>
          <cell r="U87">
            <v>1</v>
          </cell>
          <cell r="V87" t="str">
            <v>-</v>
          </cell>
          <cell r="W87" t="str">
            <v>NÃO PODE PAGAR</v>
          </cell>
          <cell r="X87">
            <v>1</v>
          </cell>
          <cell r="Y87">
            <v>1</v>
          </cell>
          <cell r="Z87" t="str">
            <v>PODE PAGAR</v>
          </cell>
          <cell r="AB87" t="str">
            <v/>
          </cell>
          <cell r="AC87">
            <v>120</v>
          </cell>
          <cell r="AD87" t="str">
            <v>I</v>
          </cell>
          <cell r="AE87">
            <v>120</v>
          </cell>
          <cell r="AF87">
            <v>0</v>
          </cell>
          <cell r="AG87">
            <v>0</v>
          </cell>
        </row>
        <row r="88">
          <cell r="A88">
            <v>71</v>
          </cell>
          <cell r="B88" t="str">
            <v>I</v>
          </cell>
          <cell r="C88">
            <v>120</v>
          </cell>
          <cell r="D88">
            <v>120</v>
          </cell>
          <cell r="Q88" t="str">
            <v/>
          </cell>
          <cell r="R88" t="str">
            <v/>
          </cell>
          <cell r="S88" t="str">
            <v>-</v>
          </cell>
          <cell r="T88" t="str">
            <v>-</v>
          </cell>
          <cell r="U88">
            <v>1</v>
          </cell>
          <cell r="V88" t="str">
            <v>-</v>
          </cell>
          <cell r="W88" t="str">
            <v>NÃO PODE PAGAR</v>
          </cell>
          <cell r="X88">
            <v>1</v>
          </cell>
          <cell r="Y88">
            <v>1</v>
          </cell>
          <cell r="Z88" t="str">
            <v>PODE PAGAR</v>
          </cell>
          <cell r="AB88" t="str">
            <v/>
          </cell>
          <cell r="AC88">
            <v>120</v>
          </cell>
          <cell r="AD88" t="str">
            <v>I</v>
          </cell>
          <cell r="AE88">
            <v>120</v>
          </cell>
          <cell r="AF88">
            <v>0</v>
          </cell>
          <cell r="AG88">
            <v>0</v>
          </cell>
        </row>
        <row r="89">
          <cell r="A89">
            <v>72</v>
          </cell>
          <cell r="B89" t="str">
            <v>III</v>
          </cell>
          <cell r="C89">
            <v>360</v>
          </cell>
          <cell r="J89">
            <v>340</v>
          </cell>
          <cell r="K89">
            <v>20</v>
          </cell>
          <cell r="P89">
            <v>18.29</v>
          </cell>
          <cell r="Q89" t="str">
            <v>N</v>
          </cell>
          <cell r="R89" t="str">
            <v>-</v>
          </cell>
          <cell r="S89" t="str">
            <v>-</v>
          </cell>
          <cell r="T89" t="str">
            <v>-</v>
          </cell>
          <cell r="U89">
            <v>1</v>
          </cell>
          <cell r="V89">
            <v>1</v>
          </cell>
          <cell r="W89" t="str">
            <v>JÁ PAGO</v>
          </cell>
          <cell r="X89" t="str">
            <v>X</v>
          </cell>
          <cell r="Y89">
            <v>1</v>
          </cell>
          <cell r="Z89" t="str">
            <v>JÁ PAGO</v>
          </cell>
          <cell r="AA89" t="str">
            <v>X</v>
          </cell>
          <cell r="AB89">
            <v>18.29</v>
          </cell>
          <cell r="AC89">
            <v>360</v>
          </cell>
          <cell r="AD89" t="str">
            <v>III</v>
          </cell>
          <cell r="AE89">
            <v>340</v>
          </cell>
          <cell r="AF89">
            <v>20</v>
          </cell>
          <cell r="AG89">
            <v>0</v>
          </cell>
        </row>
        <row r="90">
          <cell r="A90">
            <v>73</v>
          </cell>
          <cell r="B90" t="str">
            <v>II</v>
          </cell>
          <cell r="C90">
            <v>240</v>
          </cell>
          <cell r="G90">
            <v>216</v>
          </cell>
          <cell r="H90">
            <v>24</v>
          </cell>
          <cell r="Q90" t="str">
            <v/>
          </cell>
          <cell r="R90" t="str">
            <v/>
          </cell>
          <cell r="S90" t="str">
            <v>-</v>
          </cell>
          <cell r="T90" t="str">
            <v>-</v>
          </cell>
          <cell r="U90">
            <v>1</v>
          </cell>
          <cell r="V90" t="str">
            <v>-</v>
          </cell>
          <cell r="W90" t="str">
            <v>NÃO PODE PAGAR</v>
          </cell>
          <cell r="X90">
            <v>1</v>
          </cell>
          <cell r="Y90">
            <v>1</v>
          </cell>
          <cell r="Z90" t="str">
            <v>PODE PAGAR</v>
          </cell>
          <cell r="AB90" t="str">
            <v/>
          </cell>
          <cell r="AC90">
            <v>240</v>
          </cell>
          <cell r="AD90" t="str">
            <v>II</v>
          </cell>
          <cell r="AE90">
            <v>216</v>
          </cell>
          <cell r="AF90">
            <v>24</v>
          </cell>
          <cell r="AG90">
            <v>0</v>
          </cell>
        </row>
        <row r="91">
          <cell r="A91">
            <v>74</v>
          </cell>
          <cell r="B91" t="str">
            <v>II</v>
          </cell>
          <cell r="C91">
            <v>240</v>
          </cell>
          <cell r="G91">
            <v>240</v>
          </cell>
          <cell r="J91">
            <v>120</v>
          </cell>
          <cell r="P91">
            <v>34.5</v>
          </cell>
          <cell r="Q91" t="str">
            <v>S</v>
          </cell>
          <cell r="R91">
            <v>17.29</v>
          </cell>
          <cell r="S91" t="str">
            <v>N</v>
          </cell>
          <cell r="T91" t="str">
            <v>-</v>
          </cell>
          <cell r="U91">
            <v>1</v>
          </cell>
          <cell r="V91">
            <v>1</v>
          </cell>
          <cell r="W91" t="str">
            <v>JÁ PAGO</v>
          </cell>
          <cell r="X91" t="str">
            <v>X</v>
          </cell>
          <cell r="Y91">
            <v>1</v>
          </cell>
          <cell r="Z91" t="str">
            <v>JÁ PAGO</v>
          </cell>
          <cell r="AA91" t="str">
            <v>X</v>
          </cell>
          <cell r="AB91">
            <v>17.29</v>
          </cell>
          <cell r="AC91">
            <v>360</v>
          </cell>
          <cell r="AD91" t="str">
            <v>III</v>
          </cell>
          <cell r="AE91">
            <v>360</v>
          </cell>
          <cell r="AF91">
            <v>0</v>
          </cell>
          <cell r="AG91">
            <v>0</v>
          </cell>
        </row>
        <row r="92">
          <cell r="A92">
            <v>75</v>
          </cell>
          <cell r="B92" t="str">
            <v>III</v>
          </cell>
          <cell r="C92">
            <v>360</v>
          </cell>
          <cell r="J92">
            <v>360</v>
          </cell>
          <cell r="P92">
            <v>15.2</v>
          </cell>
          <cell r="Q92" t="str">
            <v>N</v>
          </cell>
          <cell r="R92" t="str">
            <v>-</v>
          </cell>
          <cell r="S92" t="str">
            <v>-</v>
          </cell>
          <cell r="T92" t="str">
            <v>-</v>
          </cell>
          <cell r="U92">
            <v>1</v>
          </cell>
          <cell r="V92">
            <v>1</v>
          </cell>
          <cell r="W92" t="str">
            <v>JÁ PAGO</v>
          </cell>
          <cell r="X92" t="str">
            <v>X</v>
          </cell>
          <cell r="Y92">
            <v>1</v>
          </cell>
          <cell r="Z92" t="str">
            <v>JÁ PAGO</v>
          </cell>
          <cell r="AA92" t="str">
            <v>X</v>
          </cell>
          <cell r="AB92">
            <v>15.2</v>
          </cell>
          <cell r="AC92">
            <v>360</v>
          </cell>
          <cell r="AD92" t="str">
            <v>III</v>
          </cell>
          <cell r="AE92">
            <v>360</v>
          </cell>
          <cell r="AF92">
            <v>0</v>
          </cell>
          <cell r="AG92">
            <v>0</v>
          </cell>
        </row>
        <row r="93">
          <cell r="A93">
            <v>76</v>
          </cell>
          <cell r="B93" t="str">
            <v>II</v>
          </cell>
          <cell r="C93">
            <v>240</v>
          </cell>
          <cell r="G93">
            <v>240</v>
          </cell>
          <cell r="P93">
            <v>8.0399999999999991</v>
          </cell>
          <cell r="Q93" t="str">
            <v>N</v>
          </cell>
          <cell r="R93" t="str">
            <v>-</v>
          </cell>
          <cell r="S93" t="str">
            <v>-</v>
          </cell>
          <cell r="T93" t="str">
            <v>-</v>
          </cell>
          <cell r="U93">
            <v>1</v>
          </cell>
          <cell r="V93">
            <v>1</v>
          </cell>
          <cell r="W93" t="str">
            <v>JÁ PAGO</v>
          </cell>
          <cell r="X93" t="str">
            <v>X</v>
          </cell>
          <cell r="Y93">
            <v>1</v>
          </cell>
          <cell r="Z93" t="str">
            <v>JÁ PAGO</v>
          </cell>
          <cell r="AA93" t="str">
            <v>X</v>
          </cell>
          <cell r="AB93">
            <v>8.0399999999999991</v>
          </cell>
          <cell r="AC93">
            <v>240</v>
          </cell>
          <cell r="AD93" t="str">
            <v>II</v>
          </cell>
          <cell r="AE93">
            <v>240</v>
          </cell>
          <cell r="AF93">
            <v>0</v>
          </cell>
          <cell r="AG93">
            <v>0</v>
          </cell>
        </row>
        <row r="94">
          <cell r="A94">
            <v>77</v>
          </cell>
          <cell r="B94" t="str">
            <v>III</v>
          </cell>
          <cell r="C94">
            <v>360</v>
          </cell>
          <cell r="J94">
            <v>360</v>
          </cell>
          <cell r="P94">
            <v>14.06</v>
          </cell>
          <cell r="Q94" t="str">
            <v>N</v>
          </cell>
          <cell r="R94" t="str">
            <v>-</v>
          </cell>
          <cell r="S94" t="str">
            <v>-</v>
          </cell>
          <cell r="T94" t="str">
            <v>-</v>
          </cell>
          <cell r="U94">
            <v>1</v>
          </cell>
          <cell r="V94">
            <v>1</v>
          </cell>
          <cell r="W94" t="str">
            <v>JÁ PAGO</v>
          </cell>
          <cell r="X94" t="str">
            <v>X</v>
          </cell>
          <cell r="Y94">
            <v>1</v>
          </cell>
          <cell r="Z94" t="str">
            <v>JÁ PAGO</v>
          </cell>
          <cell r="AA94" t="str">
            <v>X</v>
          </cell>
          <cell r="AB94">
            <v>14.06</v>
          </cell>
          <cell r="AC94">
            <v>360</v>
          </cell>
          <cell r="AD94" t="str">
            <v>III</v>
          </cell>
          <cell r="AE94">
            <v>360</v>
          </cell>
          <cell r="AF94">
            <v>0</v>
          </cell>
          <cell r="AG94">
            <v>0</v>
          </cell>
        </row>
        <row r="95">
          <cell r="A95">
            <v>78</v>
          </cell>
          <cell r="B95" t="str">
            <v>I</v>
          </cell>
          <cell r="C95">
            <v>120</v>
          </cell>
          <cell r="D95">
            <v>120</v>
          </cell>
          <cell r="P95">
            <v>19.399999999999999</v>
          </cell>
          <cell r="Q95" t="str">
            <v>N</v>
          </cell>
          <cell r="R95" t="str">
            <v>-</v>
          </cell>
          <cell r="S95" t="str">
            <v>-</v>
          </cell>
          <cell r="T95" t="str">
            <v>-</v>
          </cell>
          <cell r="U95">
            <v>1</v>
          </cell>
          <cell r="V95">
            <v>1</v>
          </cell>
          <cell r="W95" t="str">
            <v>JÁ PAGO</v>
          </cell>
          <cell r="X95" t="str">
            <v>X</v>
          </cell>
          <cell r="Y95">
            <v>1</v>
          </cell>
          <cell r="Z95" t="str">
            <v>JÁ PAGO</v>
          </cell>
          <cell r="AA95" t="str">
            <v>X</v>
          </cell>
          <cell r="AB95">
            <v>19.399999999999999</v>
          </cell>
          <cell r="AC95">
            <v>120</v>
          </cell>
          <cell r="AD95" t="str">
            <v>I</v>
          </cell>
          <cell r="AE95">
            <v>120</v>
          </cell>
          <cell r="AF95">
            <v>0</v>
          </cell>
          <cell r="AG95">
            <v>0</v>
          </cell>
        </row>
        <row r="96">
          <cell r="A96">
            <v>79</v>
          </cell>
          <cell r="B96" t="str">
            <v>II</v>
          </cell>
          <cell r="C96">
            <v>240</v>
          </cell>
          <cell r="G96">
            <v>240</v>
          </cell>
          <cell r="P96">
            <v>18.5</v>
          </cell>
          <cell r="Q96" t="str">
            <v>N</v>
          </cell>
          <cell r="R96" t="str">
            <v>-</v>
          </cell>
          <cell r="S96" t="str">
            <v>-</v>
          </cell>
          <cell r="T96" t="str">
            <v>-</v>
          </cell>
          <cell r="U96">
            <v>1</v>
          </cell>
          <cell r="V96">
            <v>1</v>
          </cell>
          <cell r="W96" t="str">
            <v>JÁ PAGO</v>
          </cell>
          <cell r="X96" t="str">
            <v>X</v>
          </cell>
          <cell r="Y96">
            <v>1</v>
          </cell>
          <cell r="Z96" t="str">
            <v>JÁ PAGO</v>
          </cell>
          <cell r="AA96" t="str">
            <v>X</v>
          </cell>
          <cell r="AB96">
            <v>18.5</v>
          </cell>
          <cell r="AC96">
            <v>240</v>
          </cell>
          <cell r="AD96" t="str">
            <v>II</v>
          </cell>
          <cell r="AE96">
            <v>240</v>
          </cell>
          <cell r="AF96">
            <v>0</v>
          </cell>
          <cell r="AG96">
            <v>0</v>
          </cell>
        </row>
        <row r="97">
          <cell r="A97">
            <v>80</v>
          </cell>
          <cell r="B97" t="str">
            <v>III</v>
          </cell>
          <cell r="C97">
            <v>360</v>
          </cell>
          <cell r="J97">
            <v>360</v>
          </cell>
          <cell r="P97">
            <v>14.32</v>
          </cell>
          <cell r="Q97" t="str">
            <v>N</v>
          </cell>
          <cell r="R97" t="str">
            <v>-</v>
          </cell>
          <cell r="S97" t="str">
            <v>-</v>
          </cell>
          <cell r="T97" t="str">
            <v>-</v>
          </cell>
          <cell r="U97">
            <v>1</v>
          </cell>
          <cell r="V97">
            <v>1</v>
          </cell>
          <cell r="W97" t="str">
            <v>JÁ PAGO</v>
          </cell>
          <cell r="X97" t="str">
            <v>X</v>
          </cell>
          <cell r="Y97">
            <v>1</v>
          </cell>
          <cell r="Z97" t="str">
            <v>JÁ PAGO</v>
          </cell>
          <cell r="AA97" t="str">
            <v>X</v>
          </cell>
          <cell r="AB97">
            <v>14.32</v>
          </cell>
          <cell r="AC97">
            <v>360</v>
          </cell>
          <cell r="AD97" t="str">
            <v>III</v>
          </cell>
          <cell r="AE97">
            <v>360</v>
          </cell>
          <cell r="AF97">
            <v>0</v>
          </cell>
          <cell r="AG97">
            <v>0</v>
          </cell>
        </row>
        <row r="98">
          <cell r="A98">
            <v>81</v>
          </cell>
          <cell r="B98" t="str">
            <v>I</v>
          </cell>
          <cell r="C98">
            <v>120</v>
          </cell>
          <cell r="D98">
            <v>120</v>
          </cell>
          <cell r="P98">
            <v>12.47</v>
          </cell>
          <cell r="Q98" t="str">
            <v>N</v>
          </cell>
          <cell r="R98" t="str">
            <v>-</v>
          </cell>
          <cell r="S98" t="str">
            <v>-</v>
          </cell>
          <cell r="T98" t="str">
            <v>-</v>
          </cell>
          <cell r="U98">
            <v>1</v>
          </cell>
          <cell r="V98">
            <v>1</v>
          </cell>
          <cell r="W98" t="str">
            <v>JÁ PAGO</v>
          </cell>
          <cell r="X98" t="str">
            <v>X</v>
          </cell>
          <cell r="Y98">
            <v>1</v>
          </cell>
          <cell r="Z98" t="str">
            <v>JÁ PAGO</v>
          </cell>
          <cell r="AA98" t="str">
            <v>X</v>
          </cell>
          <cell r="AB98">
            <v>12.47</v>
          </cell>
          <cell r="AC98">
            <v>120</v>
          </cell>
          <cell r="AD98" t="str">
            <v>I</v>
          </cell>
          <cell r="AE98">
            <v>120</v>
          </cell>
          <cell r="AF98">
            <v>0</v>
          </cell>
          <cell r="AG98">
            <v>0</v>
          </cell>
        </row>
        <row r="99">
          <cell r="A99">
            <v>82</v>
          </cell>
          <cell r="B99" t="str">
            <v>I</v>
          </cell>
          <cell r="C99">
            <v>120</v>
          </cell>
          <cell r="D99">
            <v>120</v>
          </cell>
          <cell r="P99">
            <v>3.58</v>
          </cell>
          <cell r="Q99" t="str">
            <v>N</v>
          </cell>
          <cell r="R99" t="str">
            <v>-</v>
          </cell>
          <cell r="S99" t="str">
            <v>-</v>
          </cell>
          <cell r="T99" t="str">
            <v>-</v>
          </cell>
          <cell r="U99">
            <v>1</v>
          </cell>
          <cell r="V99">
            <v>1</v>
          </cell>
          <cell r="W99" t="str">
            <v>JÁ PAGO</v>
          </cell>
          <cell r="X99" t="str">
            <v>X</v>
          </cell>
          <cell r="Y99">
            <v>1</v>
          </cell>
          <cell r="Z99" t="str">
            <v>JÁ PAGO</v>
          </cell>
          <cell r="AA99" t="str">
            <v>X</v>
          </cell>
          <cell r="AB99">
            <v>3.58</v>
          </cell>
          <cell r="AC99">
            <v>120</v>
          </cell>
          <cell r="AD99" t="str">
            <v>I</v>
          </cell>
          <cell r="AE99">
            <v>120</v>
          </cell>
          <cell r="AF99">
            <v>0</v>
          </cell>
          <cell r="AG99">
            <v>0</v>
          </cell>
        </row>
        <row r="100">
          <cell r="A100">
            <v>83</v>
          </cell>
          <cell r="B100" t="str">
            <v>II</v>
          </cell>
          <cell r="C100">
            <v>240</v>
          </cell>
          <cell r="G100">
            <v>240</v>
          </cell>
          <cell r="P100">
            <v>16.309999999999999</v>
          </cell>
          <cell r="Q100" t="str">
            <v>N</v>
          </cell>
          <cell r="R100" t="str">
            <v>-</v>
          </cell>
          <cell r="S100" t="str">
            <v>-</v>
          </cell>
          <cell r="T100" t="str">
            <v>-</v>
          </cell>
          <cell r="U100">
            <v>1</v>
          </cell>
          <cell r="V100">
            <v>1</v>
          </cell>
          <cell r="W100" t="str">
            <v>JÁ PAGO</v>
          </cell>
          <cell r="X100" t="str">
            <v>X</v>
          </cell>
          <cell r="Y100">
            <v>1</v>
          </cell>
          <cell r="Z100" t="str">
            <v>JÁ PAGO</v>
          </cell>
          <cell r="AA100" t="str">
            <v>X</v>
          </cell>
          <cell r="AB100">
            <v>16.309999999999999</v>
          </cell>
          <cell r="AC100">
            <v>240</v>
          </cell>
          <cell r="AD100" t="str">
            <v>II</v>
          </cell>
          <cell r="AE100">
            <v>240</v>
          </cell>
          <cell r="AF100">
            <v>0</v>
          </cell>
          <cell r="AG100">
            <v>0</v>
          </cell>
        </row>
        <row r="101">
          <cell r="A101">
            <v>84</v>
          </cell>
          <cell r="B101" t="str">
            <v>I</v>
          </cell>
          <cell r="C101">
            <v>120</v>
          </cell>
          <cell r="D101">
            <v>120</v>
          </cell>
          <cell r="P101">
            <v>3.66</v>
          </cell>
          <cell r="Q101" t="str">
            <v>N</v>
          </cell>
          <cell r="R101" t="str">
            <v>-</v>
          </cell>
          <cell r="S101" t="str">
            <v>-</v>
          </cell>
          <cell r="T101" t="str">
            <v>-</v>
          </cell>
          <cell r="U101">
            <v>1</v>
          </cell>
          <cell r="V101">
            <v>1</v>
          </cell>
          <cell r="W101" t="str">
            <v>JÁ PAGO</v>
          </cell>
          <cell r="X101" t="str">
            <v>X</v>
          </cell>
          <cell r="Y101">
            <v>1</v>
          </cell>
          <cell r="Z101" t="str">
            <v>JÁ PAGO</v>
          </cell>
          <cell r="AA101" t="str">
            <v>X</v>
          </cell>
          <cell r="AB101">
            <v>3.66</v>
          </cell>
          <cell r="AC101">
            <v>120</v>
          </cell>
          <cell r="AD101" t="str">
            <v>I</v>
          </cell>
          <cell r="AE101">
            <v>120</v>
          </cell>
          <cell r="AF101">
            <v>0</v>
          </cell>
          <cell r="AG101">
            <v>0</v>
          </cell>
        </row>
        <row r="102">
          <cell r="A102">
            <v>85</v>
          </cell>
          <cell r="B102" t="str">
            <v>I</v>
          </cell>
          <cell r="C102">
            <v>120</v>
          </cell>
          <cell r="D102">
            <v>120</v>
          </cell>
          <cell r="P102">
            <v>11.99</v>
          </cell>
          <cell r="Q102" t="str">
            <v>N</v>
          </cell>
          <cell r="R102" t="str">
            <v>-</v>
          </cell>
          <cell r="S102" t="str">
            <v>-</v>
          </cell>
          <cell r="T102" t="str">
            <v>-</v>
          </cell>
          <cell r="U102">
            <v>1</v>
          </cell>
          <cell r="V102">
            <v>1</v>
          </cell>
          <cell r="W102" t="str">
            <v>JÁ PAGO</v>
          </cell>
          <cell r="X102" t="str">
            <v>X</v>
          </cell>
          <cell r="Y102">
            <v>1</v>
          </cell>
          <cell r="Z102" t="str">
            <v>JÁ PAGO</v>
          </cell>
          <cell r="AA102" t="str">
            <v>X</v>
          </cell>
          <cell r="AB102">
            <v>11.99</v>
          </cell>
          <cell r="AC102">
            <v>120</v>
          </cell>
          <cell r="AD102" t="str">
            <v>I</v>
          </cell>
          <cell r="AE102">
            <v>120</v>
          </cell>
          <cell r="AF102">
            <v>0</v>
          </cell>
          <cell r="AG102">
            <v>0</v>
          </cell>
        </row>
        <row r="103">
          <cell r="A103">
            <v>86</v>
          </cell>
          <cell r="B103" t="str">
            <v>I</v>
          </cell>
          <cell r="C103">
            <v>120</v>
          </cell>
          <cell r="D103">
            <v>120</v>
          </cell>
          <cell r="P103">
            <v>11.32</v>
          </cell>
          <cell r="Q103" t="str">
            <v>N</v>
          </cell>
          <cell r="R103" t="str">
            <v>-</v>
          </cell>
          <cell r="S103" t="str">
            <v>-</v>
          </cell>
          <cell r="T103" t="str">
            <v>-</v>
          </cell>
          <cell r="U103">
            <v>1</v>
          </cell>
          <cell r="V103">
            <v>1</v>
          </cell>
          <cell r="W103" t="str">
            <v>JÁ PAGO</v>
          </cell>
          <cell r="X103" t="str">
            <v>X</v>
          </cell>
          <cell r="Y103">
            <v>1</v>
          </cell>
          <cell r="Z103" t="str">
            <v>JÁ PAGO</v>
          </cell>
          <cell r="AA103" t="str">
            <v>X</v>
          </cell>
          <cell r="AB103">
            <v>11.32</v>
          </cell>
          <cell r="AC103">
            <v>120</v>
          </cell>
          <cell r="AD103" t="str">
            <v>I</v>
          </cell>
          <cell r="AE103">
            <v>120</v>
          </cell>
          <cell r="AF103">
            <v>0</v>
          </cell>
          <cell r="AG103">
            <v>0</v>
          </cell>
        </row>
        <row r="104">
          <cell r="A104">
            <v>87</v>
          </cell>
          <cell r="B104" t="str">
            <v>III</v>
          </cell>
          <cell r="C104">
            <v>360</v>
          </cell>
          <cell r="J104">
            <v>360</v>
          </cell>
          <cell r="P104">
            <v>19</v>
          </cell>
          <cell r="Q104" t="str">
            <v>N</v>
          </cell>
          <cell r="R104" t="str">
            <v>-</v>
          </cell>
          <cell r="S104" t="str">
            <v>-</v>
          </cell>
          <cell r="T104" t="str">
            <v>-</v>
          </cell>
          <cell r="U104">
            <v>1</v>
          </cell>
          <cell r="V104">
            <v>1</v>
          </cell>
          <cell r="W104" t="str">
            <v>JÁ PAGO</v>
          </cell>
          <cell r="X104" t="str">
            <v>X</v>
          </cell>
          <cell r="Y104">
            <v>1</v>
          </cell>
          <cell r="Z104" t="str">
            <v>JÁ PAGO</v>
          </cell>
          <cell r="AA104" t="str">
            <v>X</v>
          </cell>
          <cell r="AB104">
            <v>19</v>
          </cell>
          <cell r="AC104">
            <v>360</v>
          </cell>
          <cell r="AD104" t="str">
            <v>III</v>
          </cell>
          <cell r="AE104">
            <v>360</v>
          </cell>
          <cell r="AF104">
            <v>0</v>
          </cell>
          <cell r="AG104">
            <v>0</v>
          </cell>
        </row>
        <row r="105">
          <cell r="A105">
            <v>88</v>
          </cell>
          <cell r="B105" t="str">
            <v>II</v>
          </cell>
          <cell r="C105">
            <v>240</v>
          </cell>
          <cell r="G105">
            <v>240</v>
          </cell>
          <cell r="J105">
            <v>120</v>
          </cell>
          <cell r="M105">
            <v>120</v>
          </cell>
          <cell r="P105">
            <v>27</v>
          </cell>
          <cell r="Q105" t="str">
            <v>S</v>
          </cell>
          <cell r="R105">
            <v>20.9</v>
          </cell>
          <cell r="S105" t="str">
            <v>S</v>
          </cell>
          <cell r="T105" t="str">
            <v/>
          </cell>
          <cell r="U105">
            <v>1</v>
          </cell>
          <cell r="V105">
            <v>1</v>
          </cell>
          <cell r="W105" t="str">
            <v>NÃO PODE PAGAR</v>
          </cell>
          <cell r="X105">
            <v>1</v>
          </cell>
          <cell r="Y105">
            <v>1</v>
          </cell>
          <cell r="Z105" t="str">
            <v>NÃO PODE PAGAR</v>
          </cell>
          <cell r="AB105">
            <v>20.9</v>
          </cell>
          <cell r="AC105">
            <v>480</v>
          </cell>
          <cell r="AD105" t="str">
            <v>IV</v>
          </cell>
          <cell r="AE105">
            <v>480</v>
          </cell>
          <cell r="AF105">
            <v>0</v>
          </cell>
          <cell r="AG105">
            <v>0</v>
          </cell>
        </row>
        <row r="106">
          <cell r="A106">
            <v>89</v>
          </cell>
          <cell r="B106" t="str">
            <v>I</v>
          </cell>
          <cell r="C106">
            <v>120</v>
          </cell>
          <cell r="D106">
            <v>120</v>
          </cell>
          <cell r="P106">
            <v>6.8</v>
          </cell>
          <cell r="Q106" t="str">
            <v>N</v>
          </cell>
          <cell r="R106" t="str">
            <v>-</v>
          </cell>
          <cell r="S106" t="str">
            <v>-</v>
          </cell>
          <cell r="T106" t="str">
            <v>-</v>
          </cell>
          <cell r="U106">
            <v>1</v>
          </cell>
          <cell r="V106">
            <v>1</v>
          </cell>
          <cell r="W106" t="str">
            <v>JÁ PAGO</v>
          </cell>
          <cell r="X106" t="str">
            <v>X</v>
          </cell>
          <cell r="Y106">
            <v>1</v>
          </cell>
          <cell r="Z106" t="str">
            <v>JÁ PAGO</v>
          </cell>
          <cell r="AA106" t="str">
            <v>X</v>
          </cell>
          <cell r="AB106">
            <v>6.8</v>
          </cell>
          <cell r="AC106">
            <v>120</v>
          </cell>
          <cell r="AD106" t="str">
            <v>I</v>
          </cell>
          <cell r="AE106">
            <v>120</v>
          </cell>
          <cell r="AF106">
            <v>0</v>
          </cell>
          <cell r="AG106">
            <v>0</v>
          </cell>
        </row>
        <row r="107">
          <cell r="A107">
            <v>90</v>
          </cell>
          <cell r="B107" t="str">
            <v>II</v>
          </cell>
          <cell r="C107">
            <v>240</v>
          </cell>
          <cell r="G107">
            <v>240</v>
          </cell>
          <cell r="P107">
            <v>14.45</v>
          </cell>
          <cell r="Q107" t="str">
            <v>N</v>
          </cell>
          <cell r="R107" t="str">
            <v>-</v>
          </cell>
          <cell r="S107" t="str">
            <v>-</v>
          </cell>
          <cell r="T107" t="str">
            <v>-</v>
          </cell>
          <cell r="U107">
            <v>1</v>
          </cell>
          <cell r="V107">
            <v>1</v>
          </cell>
          <cell r="W107" t="str">
            <v>JÁ PAGO</v>
          </cell>
          <cell r="X107" t="str">
            <v>X</v>
          </cell>
          <cell r="Y107">
            <v>1</v>
          </cell>
          <cell r="Z107" t="str">
            <v>JÁ PAGO</v>
          </cell>
          <cell r="AA107" t="str">
            <v>X</v>
          </cell>
          <cell r="AB107">
            <v>14.45</v>
          </cell>
          <cell r="AC107">
            <v>240</v>
          </cell>
          <cell r="AD107" t="str">
            <v>II</v>
          </cell>
          <cell r="AE107">
            <v>240</v>
          </cell>
          <cell r="AF107">
            <v>0</v>
          </cell>
          <cell r="AG107">
            <v>0</v>
          </cell>
        </row>
        <row r="108">
          <cell r="A108">
            <v>91</v>
          </cell>
          <cell r="B108" t="str">
            <v>II</v>
          </cell>
          <cell r="C108">
            <v>240</v>
          </cell>
          <cell r="G108">
            <v>240</v>
          </cell>
          <cell r="J108">
            <v>120</v>
          </cell>
          <cell r="P108">
            <v>31.4</v>
          </cell>
          <cell r="Q108" t="str">
            <v>S</v>
          </cell>
          <cell r="R108">
            <v>14.69</v>
          </cell>
          <cell r="S108" t="str">
            <v>N</v>
          </cell>
          <cell r="T108" t="str">
            <v>-</v>
          </cell>
          <cell r="U108">
            <v>1</v>
          </cell>
          <cell r="V108">
            <v>1</v>
          </cell>
          <cell r="W108" t="str">
            <v>JÁ PAGO</v>
          </cell>
          <cell r="X108" t="str">
            <v>X</v>
          </cell>
          <cell r="Y108">
            <v>1</v>
          </cell>
          <cell r="Z108" t="str">
            <v>JÁ PAGO</v>
          </cell>
          <cell r="AA108" t="str">
            <v>X</v>
          </cell>
          <cell r="AB108">
            <v>14.69</v>
          </cell>
          <cell r="AC108">
            <v>360</v>
          </cell>
          <cell r="AD108" t="str">
            <v>III</v>
          </cell>
          <cell r="AE108">
            <v>360</v>
          </cell>
          <cell r="AF108">
            <v>0</v>
          </cell>
          <cell r="AG108">
            <v>0</v>
          </cell>
        </row>
        <row r="109">
          <cell r="A109">
            <v>92</v>
          </cell>
          <cell r="B109" t="str">
            <v>I</v>
          </cell>
          <cell r="C109">
            <v>120</v>
          </cell>
          <cell r="D109">
            <v>120</v>
          </cell>
          <cell r="P109">
            <v>12.07</v>
          </cell>
          <cell r="Q109" t="str">
            <v>N</v>
          </cell>
          <cell r="R109" t="str">
            <v>-</v>
          </cell>
          <cell r="S109" t="str">
            <v>-</v>
          </cell>
          <cell r="T109" t="str">
            <v>-</v>
          </cell>
          <cell r="U109">
            <v>1</v>
          </cell>
          <cell r="V109">
            <v>1</v>
          </cell>
          <cell r="W109" t="str">
            <v>JÁ PAGO</v>
          </cell>
          <cell r="X109" t="str">
            <v>X</v>
          </cell>
          <cell r="Y109">
            <v>1</v>
          </cell>
          <cell r="Z109" t="str">
            <v>JÁ PAGO</v>
          </cell>
          <cell r="AA109" t="str">
            <v>X</v>
          </cell>
          <cell r="AB109">
            <v>12.07</v>
          </cell>
          <cell r="AC109">
            <v>120</v>
          </cell>
          <cell r="AD109" t="str">
            <v>I</v>
          </cell>
          <cell r="AE109">
            <v>120</v>
          </cell>
          <cell r="AF109">
            <v>0</v>
          </cell>
          <cell r="AG109">
            <v>0</v>
          </cell>
        </row>
        <row r="110">
          <cell r="A110">
            <v>93</v>
          </cell>
          <cell r="B110" t="str">
            <v>IV</v>
          </cell>
          <cell r="C110">
            <v>480</v>
          </cell>
          <cell r="M110">
            <v>480</v>
          </cell>
          <cell r="Q110" t="str">
            <v/>
          </cell>
          <cell r="R110" t="str">
            <v/>
          </cell>
          <cell r="S110" t="str">
            <v>-</v>
          </cell>
          <cell r="T110" t="str">
            <v>-</v>
          </cell>
          <cell r="U110" t="str">
            <v/>
          </cell>
          <cell r="V110" t="str">
            <v>-</v>
          </cell>
          <cell r="W110" t="str">
            <v>NÃO PODE PAGAR</v>
          </cell>
          <cell r="Z110" t="str">
            <v>NÃO PODE PAGAR</v>
          </cell>
          <cell r="AB110" t="str">
            <v/>
          </cell>
          <cell r="AC110">
            <v>480</v>
          </cell>
          <cell r="AD110" t="str">
            <v>IV</v>
          </cell>
          <cell r="AE110">
            <v>480</v>
          </cell>
          <cell r="AF110">
            <v>0</v>
          </cell>
          <cell r="AG110">
            <v>0</v>
          </cell>
        </row>
        <row r="111">
          <cell r="A111">
            <v>94</v>
          </cell>
          <cell r="B111" t="str">
            <v>II</v>
          </cell>
          <cell r="C111">
            <v>240</v>
          </cell>
          <cell r="G111">
            <v>240</v>
          </cell>
          <cell r="Q111" t="str">
            <v/>
          </cell>
          <cell r="R111" t="str">
            <v/>
          </cell>
          <cell r="S111" t="str">
            <v>-</v>
          </cell>
          <cell r="T111" t="str">
            <v>-</v>
          </cell>
          <cell r="U111">
            <v>1</v>
          </cell>
          <cell r="V111" t="str">
            <v>-</v>
          </cell>
          <cell r="W111" t="str">
            <v>NÃO PODE PAGAR</v>
          </cell>
          <cell r="X111">
            <v>1</v>
          </cell>
          <cell r="Z111" t="str">
            <v>NÃO PODE PAGAR</v>
          </cell>
          <cell r="AB111" t="str">
            <v/>
          </cell>
          <cell r="AC111">
            <v>240</v>
          </cell>
          <cell r="AD111" t="str">
            <v>II</v>
          </cell>
          <cell r="AE111">
            <v>240</v>
          </cell>
          <cell r="AF111">
            <v>0</v>
          </cell>
          <cell r="AG111">
            <v>0</v>
          </cell>
        </row>
        <row r="112">
          <cell r="A112">
            <v>95</v>
          </cell>
          <cell r="B112" t="str">
            <v>II</v>
          </cell>
          <cell r="C112">
            <v>240</v>
          </cell>
          <cell r="G112">
            <v>240</v>
          </cell>
          <cell r="Q112" t="str">
            <v/>
          </cell>
          <cell r="R112" t="str">
            <v/>
          </cell>
          <cell r="S112" t="str">
            <v>-</v>
          </cell>
          <cell r="T112" t="str">
            <v>-</v>
          </cell>
          <cell r="U112">
            <v>1</v>
          </cell>
          <cell r="V112" t="str">
            <v>-</v>
          </cell>
          <cell r="W112" t="str">
            <v>NÃO PODE PAGAR</v>
          </cell>
          <cell r="X112">
            <v>1</v>
          </cell>
          <cell r="Z112" t="str">
            <v>NÃO PODE PAGAR</v>
          </cell>
          <cell r="AB112" t="str">
            <v/>
          </cell>
          <cell r="AC112">
            <v>240</v>
          </cell>
          <cell r="AD112" t="str">
            <v>II</v>
          </cell>
          <cell r="AE112">
            <v>240</v>
          </cell>
          <cell r="AF112">
            <v>0</v>
          </cell>
          <cell r="AG112">
            <v>0</v>
          </cell>
        </row>
        <row r="113">
          <cell r="A113">
            <v>96</v>
          </cell>
          <cell r="B113" t="str">
            <v>I</v>
          </cell>
          <cell r="C113">
            <v>120</v>
          </cell>
          <cell r="D113">
            <v>120</v>
          </cell>
          <cell r="Q113" t="str">
            <v/>
          </cell>
          <cell r="R113" t="str">
            <v/>
          </cell>
          <cell r="S113" t="str">
            <v>-</v>
          </cell>
          <cell r="T113" t="str">
            <v>-</v>
          </cell>
          <cell r="U113">
            <v>1</v>
          </cell>
          <cell r="V113" t="str">
            <v>-</v>
          </cell>
          <cell r="W113" t="str">
            <v>NÃO PODE PAGAR</v>
          </cell>
          <cell r="X113">
            <v>1</v>
          </cell>
          <cell r="Z113" t="str">
            <v>NÃO PODE PAGAR</v>
          </cell>
          <cell r="AB113" t="str">
            <v/>
          </cell>
          <cell r="AC113">
            <v>120</v>
          </cell>
          <cell r="AD113" t="str">
            <v>I</v>
          </cell>
          <cell r="AE113">
            <v>120</v>
          </cell>
          <cell r="AF113">
            <v>0</v>
          </cell>
          <cell r="AG113">
            <v>0</v>
          </cell>
        </row>
        <row r="114">
          <cell r="A114">
            <v>97</v>
          </cell>
          <cell r="B114" t="str">
            <v>II</v>
          </cell>
          <cell r="C114">
            <v>240</v>
          </cell>
          <cell r="Q114" t="str">
            <v/>
          </cell>
          <cell r="R114" t="str">
            <v/>
          </cell>
          <cell r="S114" t="str">
            <v>-</v>
          </cell>
          <cell r="T114" t="str">
            <v>-</v>
          </cell>
          <cell r="U114" t="str">
            <v/>
          </cell>
          <cell r="V114" t="str">
            <v>-</v>
          </cell>
          <cell r="W114" t="str">
            <v>NÃO PODE PAGAR</v>
          </cell>
          <cell r="Z114" t="str">
            <v>NÃO PODE PAGAR</v>
          </cell>
          <cell r="AB114" t="str">
            <v/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</row>
        <row r="115">
          <cell r="A115">
            <v>98</v>
          </cell>
          <cell r="B115" t="str">
            <v>II</v>
          </cell>
          <cell r="C115">
            <v>240</v>
          </cell>
          <cell r="Q115" t="str">
            <v/>
          </cell>
          <cell r="R115" t="str">
            <v/>
          </cell>
          <cell r="S115" t="str">
            <v>-</v>
          </cell>
          <cell r="T115" t="str">
            <v>-</v>
          </cell>
          <cell r="U115" t="str">
            <v/>
          </cell>
          <cell r="V115" t="str">
            <v>-</v>
          </cell>
          <cell r="W115" t="str">
            <v>NÃO PODE PAGAR</v>
          </cell>
          <cell r="Z115" t="str">
            <v>NÃO PODE PAGAR</v>
          </cell>
          <cell r="AB115" t="str">
            <v/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</row>
        <row r="116">
          <cell r="A116">
            <v>99</v>
          </cell>
          <cell r="B116" t="str">
            <v>II</v>
          </cell>
          <cell r="C116">
            <v>240</v>
          </cell>
          <cell r="Q116" t="str">
            <v/>
          </cell>
          <cell r="R116" t="str">
            <v/>
          </cell>
          <cell r="S116" t="str">
            <v>-</v>
          </cell>
          <cell r="T116" t="str">
            <v>-</v>
          </cell>
          <cell r="U116" t="str">
            <v/>
          </cell>
          <cell r="V116" t="str">
            <v>-</v>
          </cell>
          <cell r="W116" t="str">
            <v>NÃO PODE PAGAR</v>
          </cell>
          <cell r="Z116" t="str">
            <v>NÃO PODE PAGAR</v>
          </cell>
          <cell r="AB116" t="str">
            <v/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</row>
        <row r="117">
          <cell r="A117">
            <v>100</v>
          </cell>
          <cell r="B117" t="str">
            <v>III</v>
          </cell>
          <cell r="C117">
            <v>360</v>
          </cell>
          <cell r="Q117" t="str">
            <v/>
          </cell>
          <cell r="R117" t="str">
            <v/>
          </cell>
          <cell r="S117" t="str">
            <v>-</v>
          </cell>
          <cell r="T117" t="str">
            <v>-</v>
          </cell>
          <cell r="U117" t="str">
            <v/>
          </cell>
          <cell r="V117" t="str">
            <v>-</v>
          </cell>
          <cell r="W117" t="str">
            <v>NÃO PODE PAGAR</v>
          </cell>
          <cell r="Z117" t="str">
            <v>NÃO PODE PAGAR</v>
          </cell>
          <cell r="AB117" t="str">
            <v/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</row>
        <row r="118">
          <cell r="A118">
            <v>101</v>
          </cell>
          <cell r="B118" t="str">
            <v>II</v>
          </cell>
          <cell r="C118">
            <v>240</v>
          </cell>
          <cell r="G118">
            <v>240</v>
          </cell>
          <cell r="Q118" t="str">
            <v/>
          </cell>
          <cell r="R118" t="str">
            <v/>
          </cell>
          <cell r="S118" t="str">
            <v>-</v>
          </cell>
          <cell r="T118" t="str">
            <v>-</v>
          </cell>
          <cell r="U118">
            <v>1</v>
          </cell>
          <cell r="V118" t="str">
            <v>-</v>
          </cell>
          <cell r="W118" t="str">
            <v>NÃO PODE PAGAR</v>
          </cell>
          <cell r="X118">
            <v>1</v>
          </cell>
          <cell r="Z118" t="str">
            <v>NÃO PODE PAGAR</v>
          </cell>
          <cell r="AB118" t="str">
            <v/>
          </cell>
          <cell r="AC118">
            <v>240</v>
          </cell>
          <cell r="AD118" t="str">
            <v>II</v>
          </cell>
          <cell r="AE118">
            <v>240</v>
          </cell>
          <cell r="AF118">
            <v>0</v>
          </cell>
          <cell r="AG118">
            <v>0</v>
          </cell>
        </row>
        <row r="119">
          <cell r="A119">
            <v>102</v>
          </cell>
          <cell r="B119" t="str">
            <v>III</v>
          </cell>
          <cell r="C119">
            <v>360</v>
          </cell>
          <cell r="J119">
            <v>360</v>
          </cell>
          <cell r="Q119" t="str">
            <v/>
          </cell>
          <cell r="R119" t="str">
            <v/>
          </cell>
          <cell r="S119" t="str">
            <v>-</v>
          </cell>
          <cell r="T119" t="str">
            <v>-</v>
          </cell>
          <cell r="U119">
            <v>1</v>
          </cell>
          <cell r="V119" t="str">
            <v>-</v>
          </cell>
          <cell r="W119" t="str">
            <v>NÃO PODE PAGAR</v>
          </cell>
          <cell r="X119">
            <v>1</v>
          </cell>
          <cell r="Z119" t="str">
            <v>NÃO PODE PAGAR</v>
          </cell>
          <cell r="AB119" t="str">
            <v/>
          </cell>
          <cell r="AC119">
            <v>360</v>
          </cell>
          <cell r="AD119" t="str">
            <v>III</v>
          </cell>
          <cell r="AE119">
            <v>360</v>
          </cell>
          <cell r="AF119">
            <v>0</v>
          </cell>
          <cell r="AG119">
            <v>0</v>
          </cell>
        </row>
        <row r="120">
          <cell r="A120">
            <v>103</v>
          </cell>
          <cell r="B120" t="str">
            <v>III</v>
          </cell>
          <cell r="C120">
            <v>360</v>
          </cell>
          <cell r="J120">
            <v>360</v>
          </cell>
          <cell r="Q120" t="str">
            <v/>
          </cell>
          <cell r="R120" t="str">
            <v/>
          </cell>
          <cell r="S120" t="str">
            <v>-</v>
          </cell>
          <cell r="T120" t="str">
            <v>-</v>
          </cell>
          <cell r="U120">
            <v>1</v>
          </cell>
          <cell r="V120" t="str">
            <v>-</v>
          </cell>
          <cell r="W120" t="str">
            <v>NÃO PODE PAGAR</v>
          </cell>
          <cell r="X120">
            <v>1</v>
          </cell>
          <cell r="Z120" t="str">
            <v>NÃO PODE PAGAR</v>
          </cell>
          <cell r="AB120" t="str">
            <v/>
          </cell>
          <cell r="AC120">
            <v>360</v>
          </cell>
          <cell r="AD120" t="str">
            <v>III</v>
          </cell>
          <cell r="AE120">
            <v>360</v>
          </cell>
          <cell r="AF120">
            <v>0</v>
          </cell>
          <cell r="AG120">
            <v>0</v>
          </cell>
        </row>
        <row r="121">
          <cell r="A121">
            <v>104</v>
          </cell>
          <cell r="B121" t="str">
            <v>III</v>
          </cell>
          <cell r="C121">
            <v>360</v>
          </cell>
          <cell r="J121">
            <v>360</v>
          </cell>
          <cell r="Q121" t="str">
            <v/>
          </cell>
          <cell r="R121" t="str">
            <v/>
          </cell>
          <cell r="S121" t="str">
            <v>-</v>
          </cell>
          <cell r="T121" t="str">
            <v>-</v>
          </cell>
          <cell r="U121">
            <v>1</v>
          </cell>
          <cell r="V121" t="str">
            <v>-</v>
          </cell>
          <cell r="W121" t="str">
            <v>NÃO PODE PAGAR</v>
          </cell>
          <cell r="X121">
            <v>1</v>
          </cell>
          <cell r="Z121" t="str">
            <v>NÃO PODE PAGAR</v>
          </cell>
          <cell r="AB121" t="str">
            <v/>
          </cell>
          <cell r="AC121">
            <v>360</v>
          </cell>
          <cell r="AD121" t="str">
            <v>III</v>
          </cell>
          <cell r="AE121">
            <v>360</v>
          </cell>
          <cell r="AF121">
            <v>0</v>
          </cell>
          <cell r="AG121">
            <v>0</v>
          </cell>
        </row>
        <row r="122">
          <cell r="A122">
            <v>105</v>
          </cell>
          <cell r="B122" t="str">
            <v>II</v>
          </cell>
          <cell r="C122">
            <v>240</v>
          </cell>
          <cell r="G122">
            <v>240</v>
          </cell>
          <cell r="Q122" t="str">
            <v/>
          </cell>
          <cell r="R122" t="str">
            <v/>
          </cell>
          <cell r="S122" t="str">
            <v>-</v>
          </cell>
          <cell r="T122" t="str">
            <v>-</v>
          </cell>
          <cell r="U122">
            <v>1</v>
          </cell>
          <cell r="V122" t="str">
            <v>-</v>
          </cell>
          <cell r="W122" t="str">
            <v>NÃO PODE PAGAR</v>
          </cell>
          <cell r="X122">
            <v>1</v>
          </cell>
          <cell r="Z122" t="str">
            <v>NÃO PODE PAGAR</v>
          </cell>
          <cell r="AB122" t="str">
            <v/>
          </cell>
          <cell r="AC122">
            <v>240</v>
          </cell>
          <cell r="AD122" t="str">
            <v>II</v>
          </cell>
          <cell r="AE122">
            <v>240</v>
          </cell>
          <cell r="AF122">
            <v>0</v>
          </cell>
          <cell r="AG122">
            <v>0</v>
          </cell>
        </row>
        <row r="123">
          <cell r="A123">
            <v>106</v>
          </cell>
          <cell r="B123" t="str">
            <v>II</v>
          </cell>
          <cell r="C123">
            <v>240</v>
          </cell>
          <cell r="G123">
            <v>240</v>
          </cell>
          <cell r="Q123" t="str">
            <v/>
          </cell>
          <cell r="R123" t="str">
            <v/>
          </cell>
          <cell r="S123" t="str">
            <v>-</v>
          </cell>
          <cell r="T123" t="str">
            <v>-</v>
          </cell>
          <cell r="U123">
            <v>1</v>
          </cell>
          <cell r="V123" t="str">
            <v>S</v>
          </cell>
          <cell r="W123" t="str">
            <v>NÃO PODE PAGAR</v>
          </cell>
          <cell r="X123">
            <v>1</v>
          </cell>
          <cell r="Z123" t="str">
            <v>NÃO PODE PAGAR</v>
          </cell>
          <cell r="AB123" t="str">
            <v/>
          </cell>
          <cell r="AC123">
            <v>240</v>
          </cell>
          <cell r="AD123" t="str">
            <v>II</v>
          </cell>
          <cell r="AE123">
            <v>240</v>
          </cell>
          <cell r="AF123">
            <v>0</v>
          </cell>
          <cell r="AG123">
            <v>0</v>
          </cell>
        </row>
        <row r="124">
          <cell r="A124">
            <v>107</v>
          </cell>
          <cell r="B124" t="str">
            <v>I</v>
          </cell>
          <cell r="C124">
            <v>120</v>
          </cell>
          <cell r="D124">
            <v>120</v>
          </cell>
          <cell r="Q124" t="str">
            <v/>
          </cell>
          <cell r="R124" t="str">
            <v/>
          </cell>
          <cell r="S124" t="str">
            <v>-</v>
          </cell>
          <cell r="T124" t="str">
            <v>-</v>
          </cell>
          <cell r="U124">
            <v>1</v>
          </cell>
          <cell r="V124" t="str">
            <v>-</v>
          </cell>
          <cell r="W124" t="str">
            <v>NÃO PODE PAGAR</v>
          </cell>
          <cell r="X124">
            <v>1</v>
          </cell>
          <cell r="Y124">
            <v>1</v>
          </cell>
          <cell r="Z124" t="str">
            <v>PODE PAGAR</v>
          </cell>
          <cell r="AB124" t="str">
            <v/>
          </cell>
          <cell r="AC124">
            <v>120</v>
          </cell>
          <cell r="AD124" t="str">
            <v>I</v>
          </cell>
          <cell r="AE124">
            <v>120</v>
          </cell>
          <cell r="AF124">
            <v>0</v>
          </cell>
          <cell r="AG124">
            <v>0</v>
          </cell>
        </row>
        <row r="125">
          <cell r="A125">
            <v>108</v>
          </cell>
          <cell r="B125" t="str">
            <v>II</v>
          </cell>
          <cell r="C125">
            <v>240</v>
          </cell>
          <cell r="G125">
            <v>240</v>
          </cell>
          <cell r="P125">
            <v>9.58</v>
          </cell>
          <cell r="Q125" t="str">
            <v>N</v>
          </cell>
          <cell r="R125" t="str">
            <v>-</v>
          </cell>
          <cell r="S125" t="str">
            <v>-</v>
          </cell>
          <cell r="T125" t="str">
            <v>-</v>
          </cell>
          <cell r="U125">
            <v>1</v>
          </cell>
          <cell r="V125">
            <v>1</v>
          </cell>
          <cell r="W125" t="str">
            <v>JÁ PAGO</v>
          </cell>
          <cell r="X125" t="str">
            <v>X</v>
          </cell>
          <cell r="Y125">
            <v>1</v>
          </cell>
          <cell r="Z125" t="str">
            <v>JÁ PAGO</v>
          </cell>
          <cell r="AA125" t="str">
            <v>X</v>
          </cell>
          <cell r="AB125">
            <v>9.58</v>
          </cell>
          <cell r="AC125">
            <v>240</v>
          </cell>
          <cell r="AD125" t="str">
            <v>II</v>
          </cell>
          <cell r="AE125">
            <v>240</v>
          </cell>
          <cell r="AF125">
            <v>0</v>
          </cell>
          <cell r="AG125">
            <v>0</v>
          </cell>
        </row>
        <row r="126">
          <cell r="A126">
            <v>109</v>
          </cell>
          <cell r="B126" t="str">
            <v>II</v>
          </cell>
          <cell r="C126">
            <v>240</v>
          </cell>
          <cell r="G126">
            <v>240</v>
          </cell>
          <cell r="P126">
            <v>10.72</v>
          </cell>
          <cell r="Q126" t="str">
            <v>N</v>
          </cell>
          <cell r="R126" t="str">
            <v>-</v>
          </cell>
          <cell r="S126" t="str">
            <v>-</v>
          </cell>
          <cell r="T126" t="str">
            <v>-</v>
          </cell>
          <cell r="U126">
            <v>1</v>
          </cell>
          <cell r="V126">
            <v>1</v>
          </cell>
          <cell r="W126" t="str">
            <v>JÁ PAGO</v>
          </cell>
          <cell r="X126" t="str">
            <v>X</v>
          </cell>
          <cell r="Y126">
            <v>1</v>
          </cell>
          <cell r="Z126" t="str">
            <v>JÁ PAGO</v>
          </cell>
          <cell r="AA126" t="str">
            <v>X</v>
          </cell>
          <cell r="AB126">
            <v>10.72</v>
          </cell>
          <cell r="AC126">
            <v>240</v>
          </cell>
          <cell r="AD126" t="str">
            <v>II</v>
          </cell>
          <cell r="AE126">
            <v>240</v>
          </cell>
          <cell r="AF126">
            <v>0</v>
          </cell>
          <cell r="AG126">
            <v>0</v>
          </cell>
        </row>
        <row r="127">
          <cell r="A127">
            <v>110</v>
          </cell>
          <cell r="B127" t="str">
            <v>II</v>
          </cell>
          <cell r="C127">
            <v>240</v>
          </cell>
          <cell r="G127">
            <v>240</v>
          </cell>
          <cell r="P127">
            <v>4.3499999999999996</v>
          </cell>
          <cell r="Q127" t="str">
            <v>N</v>
          </cell>
          <cell r="R127" t="str">
            <v>-</v>
          </cell>
          <cell r="S127" t="str">
            <v>-</v>
          </cell>
          <cell r="T127" t="str">
            <v>-</v>
          </cell>
          <cell r="U127">
            <v>1</v>
          </cell>
          <cell r="V127">
            <v>1</v>
          </cell>
          <cell r="W127" t="str">
            <v>JÁ PAGO</v>
          </cell>
          <cell r="X127" t="str">
            <v>X</v>
          </cell>
          <cell r="Y127">
            <v>1</v>
          </cell>
          <cell r="Z127" t="str">
            <v>JÁ PAGO</v>
          </cell>
          <cell r="AA127" t="str">
            <v>X</v>
          </cell>
          <cell r="AB127">
            <v>4.3499999999999996</v>
          </cell>
          <cell r="AC127">
            <v>240</v>
          </cell>
          <cell r="AD127" t="str">
            <v>II</v>
          </cell>
          <cell r="AE127">
            <v>240</v>
          </cell>
          <cell r="AF127">
            <v>0</v>
          </cell>
          <cell r="AG127">
            <v>0</v>
          </cell>
        </row>
        <row r="128">
          <cell r="A128">
            <v>111</v>
          </cell>
          <cell r="B128" t="str">
            <v>I</v>
          </cell>
          <cell r="C128">
            <v>120</v>
          </cell>
          <cell r="D128">
            <v>120</v>
          </cell>
          <cell r="G128">
            <v>120</v>
          </cell>
          <cell r="Q128" t="str">
            <v/>
          </cell>
          <cell r="R128" t="str">
            <v/>
          </cell>
          <cell r="S128" t="str">
            <v>-</v>
          </cell>
          <cell r="T128" t="str">
            <v>-</v>
          </cell>
          <cell r="U128">
            <v>1</v>
          </cell>
          <cell r="V128" t="str">
            <v>S</v>
          </cell>
          <cell r="W128" t="str">
            <v>NÃO PODE PAGAR</v>
          </cell>
          <cell r="X128">
            <v>1</v>
          </cell>
          <cell r="Y128">
            <v>1</v>
          </cell>
          <cell r="Z128" t="str">
            <v>NÃO PODE PAGAR</v>
          </cell>
          <cell r="AB128" t="str">
            <v/>
          </cell>
          <cell r="AC128">
            <v>120</v>
          </cell>
          <cell r="AD128" t="str">
            <v>I</v>
          </cell>
          <cell r="AE128">
            <v>120</v>
          </cell>
          <cell r="AF128">
            <v>0</v>
          </cell>
          <cell r="AG128">
            <v>0</v>
          </cell>
        </row>
        <row r="129">
          <cell r="A129">
            <v>112</v>
          </cell>
          <cell r="B129" t="str">
            <v>II</v>
          </cell>
          <cell r="C129">
            <v>240</v>
          </cell>
          <cell r="G129">
            <v>240</v>
          </cell>
          <cell r="Q129" t="str">
            <v/>
          </cell>
          <cell r="R129" t="str">
            <v/>
          </cell>
          <cell r="S129" t="str">
            <v>-</v>
          </cell>
          <cell r="T129" t="str">
            <v>-</v>
          </cell>
          <cell r="U129">
            <v>1</v>
          </cell>
          <cell r="V129" t="str">
            <v>-</v>
          </cell>
          <cell r="W129" t="str">
            <v>NÃO PODE PAGAR</v>
          </cell>
          <cell r="X129">
            <v>1</v>
          </cell>
          <cell r="Z129" t="str">
            <v>NÃO PODE PAGAR</v>
          </cell>
          <cell r="AB129" t="str">
            <v/>
          </cell>
          <cell r="AC129">
            <v>240</v>
          </cell>
          <cell r="AD129" t="str">
            <v>II</v>
          </cell>
          <cell r="AE129">
            <v>240</v>
          </cell>
          <cell r="AF129">
            <v>0</v>
          </cell>
          <cell r="AG129">
            <v>0</v>
          </cell>
        </row>
        <row r="130">
          <cell r="A130">
            <v>113</v>
          </cell>
          <cell r="B130" t="str">
            <v>II</v>
          </cell>
          <cell r="C130">
            <v>240</v>
          </cell>
          <cell r="G130">
            <v>240</v>
          </cell>
          <cell r="P130">
            <v>1.45</v>
          </cell>
          <cell r="Q130" t="str">
            <v>N</v>
          </cell>
          <cell r="R130" t="str">
            <v>-</v>
          </cell>
          <cell r="S130" t="str">
            <v>-</v>
          </cell>
          <cell r="T130" t="str">
            <v>-</v>
          </cell>
          <cell r="U130">
            <v>1</v>
          </cell>
          <cell r="V130">
            <v>1</v>
          </cell>
          <cell r="W130" t="str">
            <v>JÁ PAGO</v>
          </cell>
          <cell r="X130" t="str">
            <v>X</v>
          </cell>
          <cell r="Y130">
            <v>1</v>
          </cell>
          <cell r="Z130" t="str">
            <v>JÁ PAGO</v>
          </cell>
          <cell r="AA130" t="str">
            <v>X</v>
          </cell>
          <cell r="AB130">
            <v>1.45</v>
          </cell>
          <cell r="AC130">
            <v>240</v>
          </cell>
          <cell r="AD130" t="str">
            <v>II</v>
          </cell>
          <cell r="AE130">
            <v>240</v>
          </cell>
          <cell r="AF130">
            <v>0</v>
          </cell>
          <cell r="AG130">
            <v>0</v>
          </cell>
        </row>
        <row r="131">
          <cell r="A131">
            <v>114</v>
          </cell>
          <cell r="B131" t="str">
            <v>II</v>
          </cell>
          <cell r="C131">
            <v>240</v>
          </cell>
          <cell r="G131">
            <v>240</v>
          </cell>
          <cell r="P131">
            <v>12.05</v>
          </cell>
          <cell r="Q131" t="str">
            <v>N</v>
          </cell>
          <cell r="R131" t="str">
            <v>-</v>
          </cell>
          <cell r="S131" t="str">
            <v>-</v>
          </cell>
          <cell r="T131" t="str">
            <v>-</v>
          </cell>
          <cell r="U131">
            <v>1</v>
          </cell>
          <cell r="V131">
            <v>1</v>
          </cell>
          <cell r="W131" t="str">
            <v>JÁ PAGO</v>
          </cell>
          <cell r="X131" t="str">
            <v>X</v>
          </cell>
          <cell r="Y131">
            <v>1</v>
          </cell>
          <cell r="Z131" t="str">
            <v>JÁ PAGO</v>
          </cell>
          <cell r="AA131" t="str">
            <v>X</v>
          </cell>
          <cell r="AB131">
            <v>12.05</v>
          </cell>
          <cell r="AC131">
            <v>240</v>
          </cell>
          <cell r="AD131" t="str">
            <v>II</v>
          </cell>
          <cell r="AE131">
            <v>240</v>
          </cell>
          <cell r="AF131">
            <v>0</v>
          </cell>
          <cell r="AG131">
            <v>0</v>
          </cell>
        </row>
        <row r="132">
          <cell r="A132">
            <v>115</v>
          </cell>
          <cell r="B132" t="str">
            <v>II</v>
          </cell>
          <cell r="C132">
            <v>240</v>
          </cell>
          <cell r="G132">
            <v>240</v>
          </cell>
          <cell r="P132">
            <v>1.45</v>
          </cell>
          <cell r="Q132" t="str">
            <v>N</v>
          </cell>
          <cell r="R132" t="str">
            <v>-</v>
          </cell>
          <cell r="S132" t="str">
            <v>-</v>
          </cell>
          <cell r="T132" t="str">
            <v>-</v>
          </cell>
          <cell r="U132">
            <v>1</v>
          </cell>
          <cell r="V132">
            <v>1</v>
          </cell>
          <cell r="W132" t="str">
            <v>JÁ PAGO</v>
          </cell>
          <cell r="X132" t="str">
            <v>X</v>
          </cell>
          <cell r="Y132">
            <v>1</v>
          </cell>
          <cell r="Z132" t="str">
            <v>JÁ PAGO</v>
          </cell>
          <cell r="AA132" t="str">
            <v>X</v>
          </cell>
          <cell r="AB132">
            <v>1.45</v>
          </cell>
          <cell r="AC132">
            <v>240</v>
          </cell>
          <cell r="AD132" t="str">
            <v>II</v>
          </cell>
          <cell r="AE132">
            <v>240</v>
          </cell>
          <cell r="AF132">
            <v>0</v>
          </cell>
          <cell r="AG132">
            <v>0</v>
          </cell>
        </row>
        <row r="133">
          <cell r="A133">
            <v>116</v>
          </cell>
          <cell r="B133" t="str">
            <v>I</v>
          </cell>
          <cell r="C133">
            <v>120</v>
          </cell>
          <cell r="D133">
            <v>120</v>
          </cell>
          <cell r="P133">
            <v>0.7</v>
          </cell>
          <cell r="Q133" t="str">
            <v>N</v>
          </cell>
          <cell r="R133" t="str">
            <v>-</v>
          </cell>
          <cell r="S133" t="str">
            <v>-</v>
          </cell>
          <cell r="T133" t="str">
            <v>-</v>
          </cell>
          <cell r="U133">
            <v>1</v>
          </cell>
          <cell r="V133">
            <v>1</v>
          </cell>
          <cell r="W133" t="str">
            <v>JÁ PAGO</v>
          </cell>
          <cell r="X133" t="str">
            <v>X</v>
          </cell>
          <cell r="Y133">
            <v>1</v>
          </cell>
          <cell r="Z133" t="str">
            <v>JÁ PAGO</v>
          </cell>
          <cell r="AA133" t="str">
            <v>X</v>
          </cell>
          <cell r="AB133">
            <v>0.7</v>
          </cell>
          <cell r="AC133">
            <v>120</v>
          </cell>
          <cell r="AD133" t="str">
            <v>I</v>
          </cell>
          <cell r="AE133">
            <v>120</v>
          </cell>
          <cell r="AF133">
            <v>0</v>
          </cell>
          <cell r="AG133">
            <v>0</v>
          </cell>
        </row>
        <row r="134">
          <cell r="A134">
            <v>117</v>
          </cell>
          <cell r="B134" t="str">
            <v>II</v>
          </cell>
          <cell r="C134">
            <v>240</v>
          </cell>
          <cell r="G134">
            <v>240</v>
          </cell>
          <cell r="P134">
            <v>8.75</v>
          </cell>
          <cell r="Q134" t="str">
            <v>N</v>
          </cell>
          <cell r="R134" t="str">
            <v>-</v>
          </cell>
          <cell r="S134" t="str">
            <v>-</v>
          </cell>
          <cell r="T134" t="str">
            <v>-</v>
          </cell>
          <cell r="U134">
            <v>1</v>
          </cell>
          <cell r="V134">
            <v>1</v>
          </cell>
          <cell r="W134" t="str">
            <v>JÁ PAGO</v>
          </cell>
          <cell r="X134" t="str">
            <v>X</v>
          </cell>
          <cell r="Y134">
            <v>1</v>
          </cell>
          <cell r="Z134" t="str">
            <v>JÁ PAGO</v>
          </cell>
          <cell r="AA134" t="str">
            <v>X</v>
          </cell>
          <cell r="AB134">
            <v>8.75</v>
          </cell>
          <cell r="AC134">
            <v>240</v>
          </cell>
          <cell r="AD134" t="str">
            <v>II</v>
          </cell>
          <cell r="AE134">
            <v>240</v>
          </cell>
          <cell r="AF134">
            <v>0</v>
          </cell>
          <cell r="AG134">
            <v>0</v>
          </cell>
        </row>
        <row r="135">
          <cell r="A135">
            <v>118</v>
          </cell>
          <cell r="B135" t="str">
            <v>I</v>
          </cell>
          <cell r="C135">
            <v>120</v>
          </cell>
          <cell r="D135">
            <v>120</v>
          </cell>
          <cell r="Q135" t="str">
            <v/>
          </cell>
          <cell r="R135" t="str">
            <v/>
          </cell>
          <cell r="S135" t="str">
            <v>-</v>
          </cell>
          <cell r="T135" t="str">
            <v>-</v>
          </cell>
          <cell r="U135">
            <v>1</v>
          </cell>
          <cell r="V135" t="str">
            <v>-</v>
          </cell>
          <cell r="W135" t="str">
            <v>NÃO PODE PAGAR</v>
          </cell>
          <cell r="X135">
            <v>1</v>
          </cell>
          <cell r="Z135" t="str">
            <v>NÃO PODE PAGAR</v>
          </cell>
          <cell r="AB135" t="str">
            <v/>
          </cell>
          <cell r="AC135">
            <v>120</v>
          </cell>
          <cell r="AD135" t="str">
            <v>I</v>
          </cell>
          <cell r="AE135">
            <v>120</v>
          </cell>
          <cell r="AF135">
            <v>0</v>
          </cell>
          <cell r="AG135">
            <v>0</v>
          </cell>
        </row>
        <row r="136">
          <cell r="A136">
            <v>119</v>
          </cell>
          <cell r="B136" t="str">
            <v>I</v>
          </cell>
          <cell r="C136">
            <v>120</v>
          </cell>
          <cell r="D136">
            <v>120</v>
          </cell>
          <cell r="Q136" t="str">
            <v/>
          </cell>
          <cell r="R136" t="str">
            <v/>
          </cell>
          <cell r="S136" t="str">
            <v>-</v>
          </cell>
          <cell r="T136" t="str">
            <v>-</v>
          </cell>
          <cell r="U136">
            <v>1</v>
          </cell>
          <cell r="V136" t="str">
            <v>-</v>
          </cell>
          <cell r="W136" t="str">
            <v>NÃO PODE PAGAR</v>
          </cell>
          <cell r="X136">
            <v>1</v>
          </cell>
          <cell r="Z136" t="str">
            <v>NÃO PODE PAGAR</v>
          </cell>
          <cell r="AB136" t="str">
            <v/>
          </cell>
          <cell r="AC136">
            <v>120</v>
          </cell>
          <cell r="AD136" t="str">
            <v>I</v>
          </cell>
          <cell r="AE136">
            <v>120</v>
          </cell>
          <cell r="AF136">
            <v>0</v>
          </cell>
          <cell r="AG136">
            <v>0</v>
          </cell>
        </row>
        <row r="137">
          <cell r="A137">
            <v>120</v>
          </cell>
          <cell r="B137" t="str">
            <v>I</v>
          </cell>
          <cell r="C137">
            <v>120</v>
          </cell>
          <cell r="D137">
            <v>120</v>
          </cell>
          <cell r="Q137" t="str">
            <v/>
          </cell>
          <cell r="R137" t="str">
            <v/>
          </cell>
          <cell r="S137" t="str">
            <v>-</v>
          </cell>
          <cell r="T137" t="str">
            <v>-</v>
          </cell>
          <cell r="U137">
            <v>1</v>
          </cell>
          <cell r="V137" t="str">
            <v>-</v>
          </cell>
          <cell r="W137" t="str">
            <v>NÃO PODE PAGAR</v>
          </cell>
          <cell r="X137">
            <v>1</v>
          </cell>
          <cell r="Z137" t="str">
            <v>NÃO PODE PAGAR</v>
          </cell>
          <cell r="AB137" t="str">
            <v/>
          </cell>
          <cell r="AC137">
            <v>120</v>
          </cell>
          <cell r="AD137" t="str">
            <v>I</v>
          </cell>
          <cell r="AE137">
            <v>120</v>
          </cell>
          <cell r="AF137">
            <v>0</v>
          </cell>
          <cell r="AG137">
            <v>0</v>
          </cell>
        </row>
        <row r="138">
          <cell r="A138">
            <v>121</v>
          </cell>
          <cell r="B138" t="str">
            <v>II</v>
          </cell>
          <cell r="C138">
            <v>240</v>
          </cell>
          <cell r="G138">
            <v>240</v>
          </cell>
          <cell r="Q138" t="str">
            <v/>
          </cell>
          <cell r="R138" t="str">
            <v/>
          </cell>
          <cell r="S138" t="str">
            <v>-</v>
          </cell>
          <cell r="T138" t="str">
            <v>-</v>
          </cell>
          <cell r="U138">
            <v>1</v>
          </cell>
          <cell r="V138" t="str">
            <v>-</v>
          </cell>
          <cell r="W138" t="str">
            <v>NÃO PODE PAGAR</v>
          </cell>
          <cell r="X138">
            <v>1</v>
          </cell>
          <cell r="Z138" t="str">
            <v>NÃO PODE PAGAR</v>
          </cell>
          <cell r="AB138" t="str">
            <v/>
          </cell>
          <cell r="AC138">
            <v>240</v>
          </cell>
          <cell r="AD138" t="str">
            <v>II</v>
          </cell>
          <cell r="AE138">
            <v>240</v>
          </cell>
          <cell r="AF138">
            <v>0</v>
          </cell>
          <cell r="AG138">
            <v>0</v>
          </cell>
        </row>
        <row r="139">
          <cell r="A139">
            <v>122</v>
          </cell>
          <cell r="B139" t="str">
            <v>I</v>
          </cell>
          <cell r="C139">
            <v>120</v>
          </cell>
          <cell r="D139">
            <v>120</v>
          </cell>
          <cell r="Q139" t="str">
            <v/>
          </cell>
          <cell r="R139" t="str">
            <v/>
          </cell>
          <cell r="S139" t="str">
            <v>-</v>
          </cell>
          <cell r="T139" t="str">
            <v>-</v>
          </cell>
          <cell r="U139">
            <v>1</v>
          </cell>
          <cell r="V139" t="str">
            <v>-</v>
          </cell>
          <cell r="W139" t="str">
            <v>NÃO PODE PAGAR</v>
          </cell>
          <cell r="X139">
            <v>1</v>
          </cell>
          <cell r="Z139" t="str">
            <v>NÃO PODE PAGAR</v>
          </cell>
          <cell r="AB139" t="str">
            <v/>
          </cell>
          <cell r="AC139">
            <v>120</v>
          </cell>
          <cell r="AD139" t="str">
            <v>I</v>
          </cell>
          <cell r="AE139">
            <v>120</v>
          </cell>
          <cell r="AF139">
            <v>0</v>
          </cell>
          <cell r="AG139">
            <v>0</v>
          </cell>
        </row>
        <row r="140">
          <cell r="A140">
            <v>123</v>
          </cell>
          <cell r="B140" t="str">
            <v>I</v>
          </cell>
          <cell r="C140">
            <v>120</v>
          </cell>
          <cell r="Q140" t="str">
            <v/>
          </cell>
          <cell r="R140" t="str">
            <v/>
          </cell>
          <cell r="S140" t="str">
            <v>-</v>
          </cell>
          <cell r="T140" t="str">
            <v>-</v>
          </cell>
          <cell r="U140" t="str">
            <v/>
          </cell>
          <cell r="V140" t="str">
            <v>-</v>
          </cell>
          <cell r="W140" t="str">
            <v>NÃO PODE PAGAR</v>
          </cell>
          <cell r="Z140" t="str">
            <v>NÃO PODE PAGAR</v>
          </cell>
          <cell r="AB140" t="str">
            <v/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</row>
        <row r="141">
          <cell r="A141">
            <v>124</v>
          </cell>
          <cell r="B141" t="str">
            <v>II</v>
          </cell>
          <cell r="C141">
            <v>240</v>
          </cell>
          <cell r="Q141" t="str">
            <v/>
          </cell>
          <cell r="R141" t="str">
            <v/>
          </cell>
          <cell r="S141" t="str">
            <v>-</v>
          </cell>
          <cell r="T141" t="str">
            <v>-</v>
          </cell>
          <cell r="U141" t="str">
            <v/>
          </cell>
          <cell r="V141" t="str">
            <v>-</v>
          </cell>
          <cell r="W141" t="str">
            <v>NÃO PODE PAGAR</v>
          </cell>
          <cell r="Z141" t="str">
            <v>NÃO PODE PAGAR</v>
          </cell>
          <cell r="AB141" t="str">
            <v/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</row>
        <row r="142">
          <cell r="A142">
            <v>125</v>
          </cell>
          <cell r="B142" t="str">
            <v>II</v>
          </cell>
          <cell r="C142">
            <v>240</v>
          </cell>
          <cell r="Q142" t="str">
            <v/>
          </cell>
          <cell r="R142" t="str">
            <v/>
          </cell>
          <cell r="S142" t="str">
            <v>-</v>
          </cell>
          <cell r="T142" t="str">
            <v>-</v>
          </cell>
          <cell r="U142" t="str">
            <v/>
          </cell>
          <cell r="V142" t="str">
            <v>-</v>
          </cell>
          <cell r="W142" t="str">
            <v>NÃO PODE PAGAR</v>
          </cell>
          <cell r="Z142" t="str">
            <v>NÃO PODE PAGAR</v>
          </cell>
          <cell r="AB142" t="str">
            <v/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</row>
        <row r="143">
          <cell r="A143">
            <v>126</v>
          </cell>
          <cell r="B143" t="str">
            <v>II</v>
          </cell>
          <cell r="C143">
            <v>240</v>
          </cell>
          <cell r="G143">
            <v>240</v>
          </cell>
          <cell r="Q143" t="str">
            <v/>
          </cell>
          <cell r="R143" t="str">
            <v/>
          </cell>
          <cell r="S143" t="str">
            <v>-</v>
          </cell>
          <cell r="T143" t="str">
            <v>-</v>
          </cell>
          <cell r="U143" t="str">
            <v>-</v>
          </cell>
          <cell r="V143" t="str">
            <v>-</v>
          </cell>
          <cell r="W143" t="str">
            <v>NÃO PODE PAGAR</v>
          </cell>
          <cell r="X143">
            <v>1</v>
          </cell>
          <cell r="Y143">
            <v>1</v>
          </cell>
          <cell r="Z143" t="str">
            <v>PODE PAGAR</v>
          </cell>
          <cell r="AB143" t="str">
            <v/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</row>
        <row r="144">
          <cell r="A144">
            <v>127</v>
          </cell>
          <cell r="B144" t="str">
            <v>I</v>
          </cell>
          <cell r="C144">
            <v>120</v>
          </cell>
          <cell r="D144">
            <v>120</v>
          </cell>
          <cell r="G144">
            <v>120</v>
          </cell>
          <cell r="P144">
            <v>23.6</v>
          </cell>
          <cell r="Q144" t="str">
            <v>S</v>
          </cell>
          <cell r="R144" t="str">
            <v/>
          </cell>
          <cell r="S144" t="str">
            <v>S</v>
          </cell>
          <cell r="T144" t="str">
            <v/>
          </cell>
          <cell r="U144">
            <v>1</v>
          </cell>
          <cell r="V144">
            <v>1</v>
          </cell>
          <cell r="W144" t="str">
            <v>NÃO PODE PAGAR</v>
          </cell>
          <cell r="X144">
            <v>1</v>
          </cell>
          <cell r="Y144">
            <v>1</v>
          </cell>
          <cell r="Z144" t="str">
            <v>PODE PAGAR</v>
          </cell>
          <cell r="AB144">
            <v>23.6</v>
          </cell>
          <cell r="AC144">
            <v>120</v>
          </cell>
          <cell r="AD144" t="str">
            <v>I</v>
          </cell>
          <cell r="AE144">
            <v>120</v>
          </cell>
          <cell r="AF144">
            <v>0</v>
          </cell>
          <cell r="AG144">
            <v>0</v>
          </cell>
        </row>
        <row r="145">
          <cell r="A145">
            <v>128</v>
          </cell>
          <cell r="B145" t="str">
            <v>I</v>
          </cell>
          <cell r="C145">
            <v>120</v>
          </cell>
          <cell r="D145">
            <v>120</v>
          </cell>
          <cell r="P145">
            <v>19.8</v>
          </cell>
          <cell r="Q145" t="str">
            <v>N</v>
          </cell>
          <cell r="R145" t="str">
            <v>-</v>
          </cell>
          <cell r="S145" t="str">
            <v>-</v>
          </cell>
          <cell r="T145" t="str">
            <v>-</v>
          </cell>
          <cell r="U145">
            <v>1</v>
          </cell>
          <cell r="V145">
            <v>1</v>
          </cell>
          <cell r="W145" t="str">
            <v>JÁ PAGO</v>
          </cell>
          <cell r="X145" t="str">
            <v>X</v>
          </cell>
          <cell r="Y145">
            <v>1</v>
          </cell>
          <cell r="Z145" t="str">
            <v>JÁ PAGO</v>
          </cell>
          <cell r="AA145" t="str">
            <v>X</v>
          </cell>
          <cell r="AB145">
            <v>19.8</v>
          </cell>
          <cell r="AC145">
            <v>120</v>
          </cell>
          <cell r="AD145" t="str">
            <v>I</v>
          </cell>
          <cell r="AE145">
            <v>120</v>
          </cell>
          <cell r="AF145">
            <v>0</v>
          </cell>
          <cell r="AG145">
            <v>0</v>
          </cell>
        </row>
        <row r="146">
          <cell r="A146">
            <v>129</v>
          </cell>
          <cell r="B146" t="str">
            <v>I</v>
          </cell>
          <cell r="C146">
            <v>120</v>
          </cell>
          <cell r="D146">
            <v>120</v>
          </cell>
          <cell r="P146">
            <v>18.100000000000001</v>
          </cell>
          <cell r="Q146" t="str">
            <v>N</v>
          </cell>
          <cell r="R146" t="str">
            <v>-</v>
          </cell>
          <cell r="S146" t="str">
            <v>-</v>
          </cell>
          <cell r="T146" t="str">
            <v>-</v>
          </cell>
          <cell r="U146">
            <v>1</v>
          </cell>
          <cell r="V146">
            <v>1</v>
          </cell>
          <cell r="W146" t="str">
            <v>JÁ PAGO</v>
          </cell>
          <cell r="X146" t="str">
            <v>X</v>
          </cell>
          <cell r="Y146">
            <v>1</v>
          </cell>
          <cell r="Z146" t="str">
            <v>JÁ PAGO</v>
          </cell>
          <cell r="AA146" t="str">
            <v>X</v>
          </cell>
          <cell r="AB146">
            <v>18.100000000000001</v>
          </cell>
          <cell r="AC146">
            <v>120</v>
          </cell>
          <cell r="AD146" t="str">
            <v>I</v>
          </cell>
          <cell r="AE146">
            <v>120</v>
          </cell>
          <cell r="AF146">
            <v>0</v>
          </cell>
          <cell r="AG146">
            <v>0</v>
          </cell>
        </row>
        <row r="147">
          <cell r="A147">
            <v>130</v>
          </cell>
          <cell r="B147" t="str">
            <v>II</v>
          </cell>
          <cell r="C147">
            <v>240</v>
          </cell>
          <cell r="G147">
            <v>240</v>
          </cell>
          <cell r="Q147" t="str">
            <v/>
          </cell>
          <cell r="R147" t="str">
            <v/>
          </cell>
          <cell r="S147" t="str">
            <v>-</v>
          </cell>
          <cell r="T147" t="str">
            <v>-</v>
          </cell>
          <cell r="U147">
            <v>1</v>
          </cell>
          <cell r="V147" t="str">
            <v>-</v>
          </cell>
          <cell r="W147" t="str">
            <v>NÃO PODE PAGAR</v>
          </cell>
          <cell r="X147">
            <v>1</v>
          </cell>
          <cell r="Z147" t="str">
            <v>NÃO PODE PAGAR</v>
          </cell>
          <cell r="AB147" t="str">
            <v/>
          </cell>
          <cell r="AC147">
            <v>240</v>
          </cell>
          <cell r="AD147" t="str">
            <v>II</v>
          </cell>
          <cell r="AE147">
            <v>240</v>
          </cell>
          <cell r="AF147">
            <v>0</v>
          </cell>
          <cell r="AG147">
            <v>0</v>
          </cell>
        </row>
        <row r="148">
          <cell r="A148">
            <v>131</v>
          </cell>
          <cell r="B148" t="str">
            <v>II</v>
          </cell>
          <cell r="C148">
            <v>240</v>
          </cell>
          <cell r="G148">
            <v>240</v>
          </cell>
          <cell r="Q148" t="str">
            <v/>
          </cell>
          <cell r="R148" t="str">
            <v/>
          </cell>
          <cell r="S148" t="str">
            <v>-</v>
          </cell>
          <cell r="T148" t="str">
            <v>-</v>
          </cell>
          <cell r="U148">
            <v>1</v>
          </cell>
          <cell r="V148" t="str">
            <v>S</v>
          </cell>
          <cell r="W148" t="str">
            <v>NÃO PODE PAGAR</v>
          </cell>
          <cell r="X148">
            <v>1</v>
          </cell>
          <cell r="Z148" t="str">
            <v>NÃO PODE PAGAR</v>
          </cell>
          <cell r="AB148" t="str">
            <v/>
          </cell>
          <cell r="AC148">
            <v>240</v>
          </cell>
          <cell r="AD148" t="str">
            <v>II</v>
          </cell>
          <cell r="AE148">
            <v>240</v>
          </cell>
          <cell r="AF148">
            <v>0</v>
          </cell>
          <cell r="AG148">
            <v>0</v>
          </cell>
        </row>
        <row r="149">
          <cell r="A149">
            <v>132</v>
          </cell>
          <cell r="B149" t="str">
            <v>I</v>
          </cell>
          <cell r="C149">
            <v>120</v>
          </cell>
          <cell r="D149">
            <v>120</v>
          </cell>
          <cell r="Q149" t="str">
            <v/>
          </cell>
          <cell r="R149" t="str">
            <v/>
          </cell>
          <cell r="S149" t="str">
            <v>-</v>
          </cell>
          <cell r="T149" t="str">
            <v>-</v>
          </cell>
          <cell r="U149">
            <v>1</v>
          </cell>
          <cell r="V149" t="str">
            <v>S</v>
          </cell>
          <cell r="W149" t="str">
            <v>NÃO PODE PAGAR</v>
          </cell>
          <cell r="X149">
            <v>1</v>
          </cell>
          <cell r="Z149" t="str">
            <v>NÃO PODE PAGAR</v>
          </cell>
          <cell r="AB149" t="str">
            <v/>
          </cell>
          <cell r="AC149">
            <v>120</v>
          </cell>
          <cell r="AD149" t="str">
            <v>I</v>
          </cell>
          <cell r="AE149">
            <v>120</v>
          </cell>
          <cell r="AF149">
            <v>0</v>
          </cell>
          <cell r="AG149">
            <v>0</v>
          </cell>
        </row>
        <row r="150">
          <cell r="A150">
            <v>133</v>
          </cell>
          <cell r="B150" t="str">
            <v>II</v>
          </cell>
          <cell r="C150">
            <v>240</v>
          </cell>
          <cell r="G150">
            <v>240</v>
          </cell>
          <cell r="Q150" t="str">
            <v/>
          </cell>
          <cell r="R150" t="str">
            <v/>
          </cell>
          <cell r="S150" t="str">
            <v>-</v>
          </cell>
          <cell r="T150" t="str">
            <v>-</v>
          </cell>
          <cell r="U150">
            <v>1</v>
          </cell>
          <cell r="V150" t="str">
            <v>-</v>
          </cell>
          <cell r="W150" t="str">
            <v>NÃO PODE PAGAR</v>
          </cell>
          <cell r="X150">
            <v>1</v>
          </cell>
          <cell r="Z150" t="str">
            <v>NÃO PODE PAGAR</v>
          </cell>
          <cell r="AB150" t="str">
            <v/>
          </cell>
          <cell r="AC150">
            <v>240</v>
          </cell>
          <cell r="AD150" t="str">
            <v>II</v>
          </cell>
          <cell r="AE150">
            <v>240</v>
          </cell>
          <cell r="AF150">
            <v>0</v>
          </cell>
          <cell r="AG150">
            <v>0</v>
          </cell>
        </row>
        <row r="151">
          <cell r="A151">
            <v>134</v>
          </cell>
          <cell r="B151" t="str">
            <v>II</v>
          </cell>
          <cell r="C151">
            <v>240</v>
          </cell>
          <cell r="G151">
            <v>240</v>
          </cell>
          <cell r="Q151" t="str">
            <v/>
          </cell>
          <cell r="R151" t="str">
            <v/>
          </cell>
          <cell r="S151" t="str">
            <v>-</v>
          </cell>
          <cell r="T151" t="str">
            <v>-</v>
          </cell>
          <cell r="U151">
            <v>1</v>
          </cell>
          <cell r="V151" t="str">
            <v>-</v>
          </cell>
          <cell r="W151" t="str">
            <v>NÃO PODE PAGAR</v>
          </cell>
          <cell r="X151">
            <v>1</v>
          </cell>
          <cell r="Y151">
            <v>1</v>
          </cell>
          <cell r="Z151" t="str">
            <v>PODE PAGAR</v>
          </cell>
          <cell r="AB151" t="str">
            <v/>
          </cell>
          <cell r="AC151">
            <v>240</v>
          </cell>
          <cell r="AD151" t="str">
            <v>II</v>
          </cell>
          <cell r="AE151">
            <v>240</v>
          </cell>
          <cell r="AF151">
            <v>0</v>
          </cell>
          <cell r="AG151">
            <v>0</v>
          </cell>
        </row>
        <row r="152">
          <cell r="A152">
            <v>135</v>
          </cell>
          <cell r="B152" t="str">
            <v>III</v>
          </cell>
          <cell r="C152">
            <v>360</v>
          </cell>
          <cell r="J152">
            <v>360</v>
          </cell>
          <cell r="Q152" t="str">
            <v/>
          </cell>
          <cell r="R152" t="str">
            <v/>
          </cell>
          <cell r="S152" t="str">
            <v>-</v>
          </cell>
          <cell r="T152" t="str">
            <v>-</v>
          </cell>
          <cell r="U152">
            <v>1</v>
          </cell>
          <cell r="V152" t="str">
            <v>-</v>
          </cell>
          <cell r="W152" t="str">
            <v>NÃO PODE PAGAR</v>
          </cell>
          <cell r="X152">
            <v>1</v>
          </cell>
          <cell r="Z152" t="str">
            <v>NÃO PODE PAGAR</v>
          </cell>
          <cell r="AB152" t="str">
            <v/>
          </cell>
          <cell r="AC152">
            <v>360</v>
          </cell>
          <cell r="AD152" t="str">
            <v>III</v>
          </cell>
          <cell r="AE152">
            <v>360</v>
          </cell>
          <cell r="AF152">
            <v>0</v>
          </cell>
          <cell r="AG152">
            <v>0</v>
          </cell>
        </row>
        <row r="153">
          <cell r="A153">
            <v>136</v>
          </cell>
          <cell r="B153" t="str">
            <v>III</v>
          </cell>
          <cell r="C153">
            <v>360</v>
          </cell>
          <cell r="J153">
            <v>360</v>
          </cell>
          <cell r="Q153" t="str">
            <v/>
          </cell>
          <cell r="R153" t="str">
            <v/>
          </cell>
          <cell r="S153" t="str">
            <v>-</v>
          </cell>
          <cell r="T153" t="str">
            <v>-</v>
          </cell>
          <cell r="U153">
            <v>1</v>
          </cell>
          <cell r="V153" t="str">
            <v>-</v>
          </cell>
          <cell r="W153" t="str">
            <v>NÃO PODE PAGAR</v>
          </cell>
          <cell r="X153">
            <v>1</v>
          </cell>
          <cell r="Y153">
            <v>1</v>
          </cell>
          <cell r="Z153" t="str">
            <v>PODE PAGAR</v>
          </cell>
          <cell r="AB153" t="str">
            <v/>
          </cell>
          <cell r="AC153">
            <v>360</v>
          </cell>
          <cell r="AD153" t="str">
            <v>III</v>
          </cell>
          <cell r="AE153">
            <v>360</v>
          </cell>
          <cell r="AF153">
            <v>0</v>
          </cell>
          <cell r="AG153">
            <v>0</v>
          </cell>
        </row>
        <row r="154">
          <cell r="A154">
            <v>137</v>
          </cell>
          <cell r="B154" t="str">
            <v>II</v>
          </cell>
          <cell r="C154">
            <v>240</v>
          </cell>
          <cell r="G154">
            <v>240</v>
          </cell>
          <cell r="Q154" t="str">
            <v/>
          </cell>
          <cell r="R154" t="str">
            <v/>
          </cell>
          <cell r="S154" t="str">
            <v>-</v>
          </cell>
          <cell r="T154" t="str">
            <v>-</v>
          </cell>
          <cell r="U154">
            <v>1</v>
          </cell>
          <cell r="V154" t="str">
            <v>-</v>
          </cell>
          <cell r="W154" t="str">
            <v>NÃO PODE PAGAR</v>
          </cell>
          <cell r="X154">
            <v>1</v>
          </cell>
          <cell r="Y154">
            <v>1</v>
          </cell>
          <cell r="Z154" t="str">
            <v>PODE PAGAR</v>
          </cell>
          <cell r="AB154" t="str">
            <v/>
          </cell>
          <cell r="AC154">
            <v>240</v>
          </cell>
          <cell r="AD154" t="str">
            <v>II</v>
          </cell>
          <cell r="AE154">
            <v>240</v>
          </cell>
          <cell r="AF154">
            <v>0</v>
          </cell>
          <cell r="AG154">
            <v>0</v>
          </cell>
        </row>
        <row r="155">
          <cell r="A155">
            <v>138</v>
          </cell>
          <cell r="B155" t="str">
            <v>I</v>
          </cell>
          <cell r="C155">
            <v>120</v>
          </cell>
          <cell r="D155">
            <v>120</v>
          </cell>
          <cell r="Q155" t="str">
            <v/>
          </cell>
          <cell r="R155" t="str">
            <v/>
          </cell>
          <cell r="S155" t="str">
            <v>-</v>
          </cell>
          <cell r="T155" t="str">
            <v>-</v>
          </cell>
          <cell r="U155">
            <v>1</v>
          </cell>
          <cell r="V155" t="str">
            <v>-</v>
          </cell>
          <cell r="W155" t="str">
            <v>NÃO PODE PAGAR</v>
          </cell>
          <cell r="X155">
            <v>1</v>
          </cell>
          <cell r="Y155">
            <v>1</v>
          </cell>
          <cell r="Z155" t="str">
            <v>PODE PAGAR</v>
          </cell>
          <cell r="AB155" t="str">
            <v/>
          </cell>
          <cell r="AC155">
            <v>120</v>
          </cell>
          <cell r="AD155" t="str">
            <v>I</v>
          </cell>
          <cell r="AE155">
            <v>120</v>
          </cell>
          <cell r="AF155">
            <v>0</v>
          </cell>
          <cell r="AG155">
            <v>0</v>
          </cell>
        </row>
        <row r="156">
          <cell r="A156">
            <v>139</v>
          </cell>
          <cell r="B156" t="str">
            <v>II</v>
          </cell>
          <cell r="C156">
            <v>240</v>
          </cell>
          <cell r="G156">
            <v>240</v>
          </cell>
          <cell r="Q156" t="str">
            <v/>
          </cell>
          <cell r="R156" t="str">
            <v/>
          </cell>
          <cell r="S156" t="str">
            <v>-</v>
          </cell>
          <cell r="T156" t="str">
            <v>-</v>
          </cell>
          <cell r="U156">
            <v>1</v>
          </cell>
          <cell r="V156" t="str">
            <v>-</v>
          </cell>
          <cell r="W156" t="str">
            <v>NÃO PODE PAGAR</v>
          </cell>
          <cell r="X156">
            <v>1</v>
          </cell>
          <cell r="Z156" t="str">
            <v>NÃO PODE PAGAR</v>
          </cell>
          <cell r="AB156" t="str">
            <v/>
          </cell>
          <cell r="AC156">
            <v>240</v>
          </cell>
          <cell r="AD156" t="str">
            <v>II</v>
          </cell>
          <cell r="AE156">
            <v>240</v>
          </cell>
          <cell r="AF156">
            <v>0</v>
          </cell>
          <cell r="AG156">
            <v>0</v>
          </cell>
        </row>
        <row r="157">
          <cell r="A157">
            <v>140</v>
          </cell>
          <cell r="B157" t="str">
            <v>I</v>
          </cell>
          <cell r="C157">
            <v>120</v>
          </cell>
          <cell r="D157">
            <v>120</v>
          </cell>
          <cell r="Q157" t="str">
            <v/>
          </cell>
          <cell r="R157" t="str">
            <v/>
          </cell>
          <cell r="S157" t="str">
            <v>-</v>
          </cell>
          <cell r="T157" t="str">
            <v>-</v>
          </cell>
          <cell r="U157">
            <v>1</v>
          </cell>
          <cell r="V157" t="str">
            <v>-</v>
          </cell>
          <cell r="W157" t="str">
            <v>NÃO PODE PAGAR</v>
          </cell>
          <cell r="X157">
            <v>1</v>
          </cell>
          <cell r="Z157" t="str">
            <v>NÃO PODE PAGAR</v>
          </cell>
          <cell r="AB157" t="str">
            <v/>
          </cell>
          <cell r="AC157">
            <v>120</v>
          </cell>
          <cell r="AD157" t="str">
            <v>I</v>
          </cell>
          <cell r="AE157">
            <v>120</v>
          </cell>
          <cell r="AF157">
            <v>0</v>
          </cell>
          <cell r="AG157">
            <v>0</v>
          </cell>
        </row>
        <row r="158">
          <cell r="A158">
            <v>141</v>
          </cell>
          <cell r="B158" t="str">
            <v>II</v>
          </cell>
          <cell r="C158">
            <v>240</v>
          </cell>
          <cell r="Q158" t="str">
            <v/>
          </cell>
          <cell r="R158" t="str">
            <v/>
          </cell>
          <cell r="S158" t="str">
            <v>-</v>
          </cell>
          <cell r="T158" t="str">
            <v>-</v>
          </cell>
          <cell r="U158" t="str">
            <v/>
          </cell>
          <cell r="V158" t="str">
            <v>-</v>
          </cell>
          <cell r="W158" t="str">
            <v>NÃO PODE PAGAR</v>
          </cell>
          <cell r="Z158" t="str">
            <v>NÃO PODE PAGAR</v>
          </cell>
          <cell r="AB158" t="str">
            <v/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</row>
        <row r="159">
          <cell r="A159">
            <v>142</v>
          </cell>
          <cell r="B159" t="str">
            <v>IV</v>
          </cell>
          <cell r="C159">
            <v>480</v>
          </cell>
          <cell r="M159">
            <v>360</v>
          </cell>
          <cell r="Q159" t="str">
            <v/>
          </cell>
          <cell r="R159" t="str">
            <v/>
          </cell>
          <cell r="S159" t="str">
            <v>-</v>
          </cell>
          <cell r="T159" t="str">
            <v>-</v>
          </cell>
          <cell r="U159">
            <v>1</v>
          </cell>
          <cell r="V159" t="str">
            <v>-</v>
          </cell>
          <cell r="W159" t="str">
            <v>NÃO PODE PAGAR</v>
          </cell>
          <cell r="X159">
            <v>1</v>
          </cell>
          <cell r="Z159" t="str">
            <v>NÃO PODE PAGAR</v>
          </cell>
          <cell r="AB159" t="str">
            <v/>
          </cell>
          <cell r="AC159">
            <v>360</v>
          </cell>
          <cell r="AD159" t="str">
            <v>III</v>
          </cell>
          <cell r="AE159">
            <v>360</v>
          </cell>
          <cell r="AF159">
            <v>0</v>
          </cell>
          <cell r="AG159">
            <v>0</v>
          </cell>
        </row>
        <row r="160">
          <cell r="A160">
            <v>143</v>
          </cell>
          <cell r="B160" t="str">
            <v>I</v>
          </cell>
          <cell r="C160">
            <v>120</v>
          </cell>
          <cell r="D160">
            <v>120</v>
          </cell>
          <cell r="Q160" t="str">
            <v/>
          </cell>
          <cell r="R160" t="str">
            <v/>
          </cell>
          <cell r="S160" t="str">
            <v>-</v>
          </cell>
          <cell r="T160" t="str">
            <v>-</v>
          </cell>
          <cell r="U160">
            <v>1</v>
          </cell>
          <cell r="V160" t="str">
            <v>-</v>
          </cell>
          <cell r="W160" t="str">
            <v>NÃO PODE PAGAR</v>
          </cell>
          <cell r="X160">
            <v>1</v>
          </cell>
          <cell r="Z160" t="str">
            <v>NÃO PODE PAGAR</v>
          </cell>
          <cell r="AB160" t="str">
            <v/>
          </cell>
          <cell r="AC160">
            <v>120</v>
          </cell>
          <cell r="AD160" t="str">
            <v>I</v>
          </cell>
          <cell r="AE160">
            <v>120</v>
          </cell>
          <cell r="AF160">
            <v>0</v>
          </cell>
          <cell r="AG160">
            <v>0</v>
          </cell>
        </row>
        <row r="161">
          <cell r="A161">
            <v>144</v>
          </cell>
          <cell r="B161" t="str">
            <v>IV</v>
          </cell>
          <cell r="C161">
            <v>480</v>
          </cell>
          <cell r="M161">
            <v>360</v>
          </cell>
          <cell r="Q161" t="str">
            <v/>
          </cell>
          <cell r="R161" t="str">
            <v/>
          </cell>
          <cell r="S161" t="str">
            <v>-</v>
          </cell>
          <cell r="T161" t="str">
            <v>-</v>
          </cell>
          <cell r="U161">
            <v>1</v>
          </cell>
          <cell r="V161" t="str">
            <v>S</v>
          </cell>
          <cell r="W161" t="str">
            <v>NÃO PODE PAGAR</v>
          </cell>
          <cell r="X161">
            <v>1</v>
          </cell>
          <cell r="Z161" t="str">
            <v>NÃO PODE PAGAR</v>
          </cell>
          <cell r="AB161" t="str">
            <v/>
          </cell>
          <cell r="AC161">
            <v>360</v>
          </cell>
          <cell r="AD161" t="str">
            <v>III</v>
          </cell>
          <cell r="AE161">
            <v>360</v>
          </cell>
          <cell r="AF161">
            <v>0</v>
          </cell>
          <cell r="AG161">
            <v>0</v>
          </cell>
        </row>
        <row r="162">
          <cell r="A162">
            <v>145</v>
          </cell>
          <cell r="B162" t="str">
            <v>II</v>
          </cell>
          <cell r="C162">
            <v>240</v>
          </cell>
          <cell r="G162">
            <v>240</v>
          </cell>
          <cell r="Q162" t="str">
            <v/>
          </cell>
          <cell r="R162" t="str">
            <v/>
          </cell>
          <cell r="S162" t="str">
            <v>-</v>
          </cell>
          <cell r="T162" t="str">
            <v>-</v>
          </cell>
          <cell r="U162">
            <v>1</v>
          </cell>
          <cell r="V162" t="str">
            <v>-</v>
          </cell>
          <cell r="W162" t="str">
            <v>NÃO PODE PAGAR</v>
          </cell>
          <cell r="X162">
            <v>1</v>
          </cell>
          <cell r="Z162" t="str">
            <v>NÃO PODE PAGAR</v>
          </cell>
          <cell r="AB162" t="str">
            <v/>
          </cell>
          <cell r="AC162">
            <v>240</v>
          </cell>
          <cell r="AD162" t="str">
            <v>II</v>
          </cell>
          <cell r="AE162">
            <v>240</v>
          </cell>
          <cell r="AF162">
            <v>0</v>
          </cell>
          <cell r="AG162">
            <v>0</v>
          </cell>
        </row>
        <row r="163">
          <cell r="A163">
            <v>146</v>
          </cell>
          <cell r="B163" t="str">
            <v>II</v>
          </cell>
          <cell r="C163">
            <v>240</v>
          </cell>
          <cell r="G163">
            <v>240</v>
          </cell>
          <cell r="Q163" t="str">
            <v/>
          </cell>
          <cell r="R163" t="str">
            <v/>
          </cell>
          <cell r="S163" t="str">
            <v>-</v>
          </cell>
          <cell r="T163" t="str">
            <v>-</v>
          </cell>
          <cell r="U163">
            <v>1</v>
          </cell>
          <cell r="V163" t="str">
            <v>S</v>
          </cell>
          <cell r="W163" t="str">
            <v>NÃO PODE PAGAR</v>
          </cell>
          <cell r="X163">
            <v>1</v>
          </cell>
          <cell r="Z163" t="str">
            <v>NÃO PODE PAGAR</v>
          </cell>
          <cell r="AB163" t="str">
            <v/>
          </cell>
          <cell r="AC163">
            <v>240</v>
          </cell>
          <cell r="AD163" t="str">
            <v>II</v>
          </cell>
          <cell r="AE163">
            <v>240</v>
          </cell>
          <cell r="AF163">
            <v>0</v>
          </cell>
          <cell r="AG163">
            <v>0</v>
          </cell>
        </row>
        <row r="164">
          <cell r="A164">
            <v>147</v>
          </cell>
          <cell r="B164" t="str">
            <v>II</v>
          </cell>
          <cell r="C164">
            <v>240</v>
          </cell>
          <cell r="G164">
            <v>240</v>
          </cell>
          <cell r="Q164" t="str">
            <v/>
          </cell>
          <cell r="R164" t="str">
            <v/>
          </cell>
          <cell r="S164" t="str">
            <v>-</v>
          </cell>
          <cell r="T164" t="str">
            <v>-</v>
          </cell>
          <cell r="U164">
            <v>1</v>
          </cell>
          <cell r="V164" t="str">
            <v>S</v>
          </cell>
          <cell r="W164" t="str">
            <v>NÃO PODE PAGAR</v>
          </cell>
          <cell r="X164">
            <v>1</v>
          </cell>
          <cell r="Z164" t="str">
            <v>NÃO PODE PAGAR</v>
          </cell>
          <cell r="AB164" t="str">
            <v/>
          </cell>
          <cell r="AC164">
            <v>240</v>
          </cell>
          <cell r="AD164" t="str">
            <v>II</v>
          </cell>
          <cell r="AE164">
            <v>240</v>
          </cell>
          <cell r="AF164">
            <v>0</v>
          </cell>
          <cell r="AG164">
            <v>0</v>
          </cell>
        </row>
        <row r="165">
          <cell r="A165">
            <v>148</v>
          </cell>
          <cell r="B165" t="str">
            <v>II</v>
          </cell>
          <cell r="C165">
            <v>240</v>
          </cell>
          <cell r="G165">
            <v>240</v>
          </cell>
          <cell r="Q165" t="str">
            <v/>
          </cell>
          <cell r="R165" t="str">
            <v/>
          </cell>
          <cell r="S165" t="str">
            <v>-</v>
          </cell>
          <cell r="T165" t="str">
            <v>-</v>
          </cell>
          <cell r="U165">
            <v>1</v>
          </cell>
          <cell r="V165" t="str">
            <v>-</v>
          </cell>
          <cell r="W165" t="str">
            <v>NÃO PODE PAGAR</v>
          </cell>
          <cell r="X165">
            <v>1</v>
          </cell>
          <cell r="Z165" t="str">
            <v>NÃO PODE PAGAR</v>
          </cell>
          <cell r="AB165" t="str">
            <v/>
          </cell>
          <cell r="AC165">
            <v>240</v>
          </cell>
          <cell r="AD165" t="str">
            <v>II</v>
          </cell>
          <cell r="AE165">
            <v>240</v>
          </cell>
          <cell r="AF165">
            <v>0</v>
          </cell>
          <cell r="AG165">
            <v>0</v>
          </cell>
        </row>
        <row r="166">
          <cell r="A166">
            <v>149</v>
          </cell>
          <cell r="B166" t="str">
            <v>II</v>
          </cell>
          <cell r="C166">
            <v>240</v>
          </cell>
          <cell r="G166">
            <v>240</v>
          </cell>
          <cell r="Q166" t="str">
            <v/>
          </cell>
          <cell r="R166" t="str">
            <v/>
          </cell>
          <cell r="S166" t="str">
            <v>-</v>
          </cell>
          <cell r="T166" t="str">
            <v>-</v>
          </cell>
          <cell r="U166">
            <v>1</v>
          </cell>
          <cell r="V166" t="str">
            <v>-</v>
          </cell>
          <cell r="W166" t="str">
            <v>NÃO PODE PAGAR</v>
          </cell>
          <cell r="X166">
            <v>1</v>
          </cell>
          <cell r="Z166" t="str">
            <v>NÃO PODE PAGAR</v>
          </cell>
          <cell r="AB166" t="str">
            <v/>
          </cell>
          <cell r="AC166">
            <v>240</v>
          </cell>
          <cell r="AD166" t="str">
            <v>II</v>
          </cell>
          <cell r="AE166">
            <v>240</v>
          </cell>
          <cell r="AF166">
            <v>0</v>
          </cell>
          <cell r="AG166">
            <v>0</v>
          </cell>
        </row>
        <row r="167">
          <cell r="A167">
            <v>150</v>
          </cell>
          <cell r="B167" t="str">
            <v>II</v>
          </cell>
          <cell r="C167">
            <v>240</v>
          </cell>
          <cell r="G167">
            <v>240</v>
          </cell>
          <cell r="Q167" t="str">
            <v/>
          </cell>
          <cell r="R167" t="str">
            <v/>
          </cell>
          <cell r="S167" t="str">
            <v>-</v>
          </cell>
          <cell r="T167" t="str">
            <v>-</v>
          </cell>
          <cell r="U167">
            <v>1</v>
          </cell>
          <cell r="V167" t="str">
            <v>-</v>
          </cell>
          <cell r="W167" t="str">
            <v>NÃO PODE PAGAR</v>
          </cell>
          <cell r="X167">
            <v>1</v>
          </cell>
          <cell r="Z167" t="str">
            <v>NÃO PODE PAGAR</v>
          </cell>
          <cell r="AB167" t="str">
            <v/>
          </cell>
          <cell r="AC167">
            <v>240</v>
          </cell>
          <cell r="AD167" t="str">
            <v>II</v>
          </cell>
          <cell r="AE167">
            <v>240</v>
          </cell>
          <cell r="AF167">
            <v>0</v>
          </cell>
          <cell r="AG167">
            <v>0</v>
          </cell>
        </row>
        <row r="168">
          <cell r="A168">
            <v>151</v>
          </cell>
          <cell r="B168" t="str">
            <v>II</v>
          </cell>
          <cell r="C168">
            <v>240</v>
          </cell>
          <cell r="G168">
            <v>240</v>
          </cell>
          <cell r="Q168" t="str">
            <v/>
          </cell>
          <cell r="R168" t="str">
            <v/>
          </cell>
          <cell r="S168" t="str">
            <v>-</v>
          </cell>
          <cell r="T168" t="str">
            <v>-</v>
          </cell>
          <cell r="U168">
            <v>1</v>
          </cell>
          <cell r="V168" t="str">
            <v>-</v>
          </cell>
          <cell r="W168" t="str">
            <v>NÃO PODE PAGAR</v>
          </cell>
          <cell r="X168">
            <v>1</v>
          </cell>
          <cell r="Y168">
            <v>1</v>
          </cell>
          <cell r="Z168" t="str">
            <v>PODE PAGAR</v>
          </cell>
          <cell r="AB168" t="str">
            <v/>
          </cell>
          <cell r="AC168">
            <v>240</v>
          </cell>
          <cell r="AD168" t="str">
            <v>II</v>
          </cell>
          <cell r="AE168">
            <v>240</v>
          </cell>
          <cell r="AF168">
            <v>0</v>
          </cell>
          <cell r="AG168">
            <v>0</v>
          </cell>
        </row>
        <row r="169">
          <cell r="A169">
            <v>152</v>
          </cell>
          <cell r="B169" t="str">
            <v>II</v>
          </cell>
          <cell r="C169">
            <v>240</v>
          </cell>
          <cell r="G169">
            <v>240</v>
          </cell>
          <cell r="Q169" t="str">
            <v/>
          </cell>
          <cell r="R169" t="str">
            <v/>
          </cell>
          <cell r="S169" t="str">
            <v>-</v>
          </cell>
          <cell r="T169" t="str">
            <v>-</v>
          </cell>
          <cell r="U169">
            <v>1</v>
          </cell>
          <cell r="V169" t="str">
            <v>-</v>
          </cell>
          <cell r="W169" t="str">
            <v>NÃO PODE PAGAR</v>
          </cell>
          <cell r="X169">
            <v>1</v>
          </cell>
          <cell r="Y169">
            <v>1</v>
          </cell>
          <cell r="Z169" t="str">
            <v>PODE PAGAR</v>
          </cell>
          <cell r="AB169" t="str">
            <v/>
          </cell>
          <cell r="AC169">
            <v>240</v>
          </cell>
          <cell r="AD169" t="str">
            <v>II</v>
          </cell>
          <cell r="AE169">
            <v>240</v>
          </cell>
          <cell r="AF169">
            <v>0</v>
          </cell>
          <cell r="AG169">
            <v>0</v>
          </cell>
        </row>
        <row r="170">
          <cell r="A170">
            <v>153</v>
          </cell>
          <cell r="B170" t="str">
            <v>II</v>
          </cell>
          <cell r="C170">
            <v>240</v>
          </cell>
          <cell r="G170">
            <v>240</v>
          </cell>
          <cell r="Q170" t="str">
            <v/>
          </cell>
          <cell r="R170" t="str">
            <v/>
          </cell>
          <cell r="S170" t="str">
            <v>-</v>
          </cell>
          <cell r="T170" t="str">
            <v>-</v>
          </cell>
          <cell r="U170">
            <v>1</v>
          </cell>
          <cell r="V170" t="str">
            <v>S</v>
          </cell>
          <cell r="W170" t="str">
            <v>NÃO PODE PAGAR</v>
          </cell>
          <cell r="X170">
            <v>1</v>
          </cell>
          <cell r="Z170" t="str">
            <v>NÃO PODE PAGAR</v>
          </cell>
          <cell r="AB170" t="str">
            <v/>
          </cell>
          <cell r="AC170">
            <v>240</v>
          </cell>
          <cell r="AD170" t="str">
            <v>II</v>
          </cell>
          <cell r="AE170">
            <v>240</v>
          </cell>
          <cell r="AF170">
            <v>0</v>
          </cell>
          <cell r="AG170">
            <v>0</v>
          </cell>
        </row>
        <row r="171">
          <cell r="A171">
            <v>154</v>
          </cell>
          <cell r="B171" t="str">
            <v>II</v>
          </cell>
          <cell r="C171">
            <v>240</v>
          </cell>
          <cell r="G171">
            <v>240</v>
          </cell>
          <cell r="Q171" t="str">
            <v/>
          </cell>
          <cell r="R171" t="str">
            <v/>
          </cell>
          <cell r="S171" t="str">
            <v>-</v>
          </cell>
          <cell r="T171" t="str">
            <v>-</v>
          </cell>
          <cell r="U171">
            <v>1</v>
          </cell>
          <cell r="V171" t="str">
            <v>-</v>
          </cell>
          <cell r="W171" t="str">
            <v>NÃO PODE PAGAR</v>
          </cell>
          <cell r="X171">
            <v>1</v>
          </cell>
          <cell r="Z171" t="str">
            <v>NÃO PODE PAGAR</v>
          </cell>
          <cell r="AB171" t="str">
            <v/>
          </cell>
          <cell r="AC171">
            <v>240</v>
          </cell>
          <cell r="AD171" t="str">
            <v>II</v>
          </cell>
          <cell r="AE171">
            <v>240</v>
          </cell>
          <cell r="AF171">
            <v>0</v>
          </cell>
          <cell r="AG171">
            <v>0</v>
          </cell>
        </row>
        <row r="172">
          <cell r="A172">
            <v>155</v>
          </cell>
          <cell r="B172" t="str">
            <v>II</v>
          </cell>
          <cell r="C172">
            <v>240</v>
          </cell>
          <cell r="G172">
            <v>240</v>
          </cell>
          <cell r="Q172" t="str">
            <v/>
          </cell>
          <cell r="R172" t="str">
            <v/>
          </cell>
          <cell r="S172" t="str">
            <v>-</v>
          </cell>
          <cell r="T172" t="str">
            <v>-</v>
          </cell>
          <cell r="U172">
            <v>1</v>
          </cell>
          <cell r="V172" t="str">
            <v>-</v>
          </cell>
          <cell r="W172" t="str">
            <v>NÃO PODE PAGAR</v>
          </cell>
          <cell r="X172">
            <v>1</v>
          </cell>
          <cell r="Z172" t="str">
            <v>NÃO PODE PAGAR</v>
          </cell>
          <cell r="AB172" t="str">
            <v/>
          </cell>
          <cell r="AC172">
            <v>240</v>
          </cell>
          <cell r="AD172" t="str">
            <v>II</v>
          </cell>
          <cell r="AE172">
            <v>240</v>
          </cell>
          <cell r="AF172">
            <v>0</v>
          </cell>
          <cell r="AG172">
            <v>0</v>
          </cell>
        </row>
        <row r="173">
          <cell r="A173">
            <v>156</v>
          </cell>
          <cell r="B173" t="str">
            <v>II</v>
          </cell>
          <cell r="C173">
            <v>240</v>
          </cell>
          <cell r="G173">
            <v>240</v>
          </cell>
          <cell r="Q173" t="str">
            <v/>
          </cell>
          <cell r="R173" t="str">
            <v/>
          </cell>
          <cell r="S173" t="str">
            <v>-</v>
          </cell>
          <cell r="T173" t="str">
            <v>-</v>
          </cell>
          <cell r="U173">
            <v>1</v>
          </cell>
          <cell r="V173" t="str">
            <v>-</v>
          </cell>
          <cell r="W173" t="str">
            <v>NÃO PODE PAGAR</v>
          </cell>
          <cell r="X173">
            <v>1</v>
          </cell>
          <cell r="Y173">
            <v>1</v>
          </cell>
          <cell r="Z173" t="str">
            <v>PODE PAGAR</v>
          </cell>
          <cell r="AB173" t="str">
            <v/>
          </cell>
          <cell r="AC173">
            <v>240</v>
          </cell>
          <cell r="AD173" t="str">
            <v>II</v>
          </cell>
          <cell r="AE173">
            <v>240</v>
          </cell>
          <cell r="AF173">
            <v>0</v>
          </cell>
          <cell r="AG173">
            <v>0</v>
          </cell>
        </row>
        <row r="174">
          <cell r="A174">
            <v>157</v>
          </cell>
          <cell r="B174" t="str">
            <v>II</v>
          </cell>
          <cell r="C174">
            <v>240</v>
          </cell>
          <cell r="G174">
            <v>240</v>
          </cell>
          <cell r="Q174" t="str">
            <v/>
          </cell>
          <cell r="R174" t="str">
            <v/>
          </cell>
          <cell r="S174" t="str">
            <v>-</v>
          </cell>
          <cell r="T174" t="str">
            <v>-</v>
          </cell>
          <cell r="U174">
            <v>1</v>
          </cell>
          <cell r="V174" t="str">
            <v>-</v>
          </cell>
          <cell r="W174" t="str">
            <v>NÃO PODE PAGAR</v>
          </cell>
          <cell r="X174">
            <v>1</v>
          </cell>
          <cell r="Y174">
            <v>1</v>
          </cell>
          <cell r="Z174" t="str">
            <v>PODE PAGAR</v>
          </cell>
          <cell r="AB174" t="str">
            <v/>
          </cell>
          <cell r="AC174">
            <v>240</v>
          </cell>
          <cell r="AD174" t="str">
            <v>II</v>
          </cell>
          <cell r="AE174">
            <v>240</v>
          </cell>
          <cell r="AF174">
            <v>0</v>
          </cell>
          <cell r="AG174">
            <v>0</v>
          </cell>
        </row>
        <row r="175">
          <cell r="A175">
            <v>158</v>
          </cell>
          <cell r="B175" t="str">
            <v>II</v>
          </cell>
          <cell r="C175">
            <v>240</v>
          </cell>
          <cell r="G175">
            <v>240</v>
          </cell>
          <cell r="Q175" t="str">
            <v/>
          </cell>
          <cell r="R175" t="str">
            <v/>
          </cell>
          <cell r="S175" t="str">
            <v>-</v>
          </cell>
          <cell r="T175" t="str">
            <v>-</v>
          </cell>
          <cell r="U175">
            <v>1</v>
          </cell>
          <cell r="V175" t="str">
            <v>-</v>
          </cell>
          <cell r="W175" t="str">
            <v>NÃO PODE PAGAR</v>
          </cell>
          <cell r="X175">
            <v>1</v>
          </cell>
          <cell r="Y175">
            <v>1</v>
          </cell>
          <cell r="Z175" t="str">
            <v>PODE PAGAR</v>
          </cell>
          <cell r="AB175" t="str">
            <v/>
          </cell>
          <cell r="AC175">
            <v>240</v>
          </cell>
          <cell r="AD175" t="str">
            <v>II</v>
          </cell>
          <cell r="AE175">
            <v>240</v>
          </cell>
          <cell r="AF175">
            <v>0</v>
          </cell>
          <cell r="AG175">
            <v>0</v>
          </cell>
        </row>
        <row r="176">
          <cell r="A176">
            <v>159</v>
          </cell>
          <cell r="B176" t="str">
            <v>II</v>
          </cell>
          <cell r="C176">
            <v>240</v>
          </cell>
          <cell r="G176">
            <v>240</v>
          </cell>
          <cell r="Q176" t="str">
            <v/>
          </cell>
          <cell r="R176" t="str">
            <v/>
          </cell>
          <cell r="S176" t="str">
            <v>-</v>
          </cell>
          <cell r="T176" t="str">
            <v>-</v>
          </cell>
          <cell r="U176">
            <v>1</v>
          </cell>
          <cell r="V176" t="str">
            <v>S</v>
          </cell>
          <cell r="W176" t="str">
            <v>NÃO PODE PAGAR</v>
          </cell>
          <cell r="X176">
            <v>1</v>
          </cell>
          <cell r="Z176" t="str">
            <v>NÃO PODE PAGAR</v>
          </cell>
          <cell r="AB176" t="str">
            <v/>
          </cell>
          <cell r="AC176">
            <v>240</v>
          </cell>
          <cell r="AD176" t="str">
            <v>II</v>
          </cell>
          <cell r="AE176">
            <v>240</v>
          </cell>
          <cell r="AF176">
            <v>0</v>
          </cell>
          <cell r="AG176">
            <v>0</v>
          </cell>
        </row>
        <row r="177">
          <cell r="A177">
            <v>160</v>
          </cell>
          <cell r="B177" t="str">
            <v>II</v>
          </cell>
          <cell r="C177">
            <v>240</v>
          </cell>
          <cell r="G177">
            <v>240</v>
          </cell>
          <cell r="Q177" t="str">
            <v/>
          </cell>
          <cell r="R177" t="str">
            <v/>
          </cell>
          <cell r="S177" t="str">
            <v>-</v>
          </cell>
          <cell r="T177" t="str">
            <v>-</v>
          </cell>
          <cell r="U177">
            <v>1</v>
          </cell>
          <cell r="V177" t="str">
            <v>-</v>
          </cell>
          <cell r="W177" t="str">
            <v>NÃO PODE PAGAR</v>
          </cell>
          <cell r="X177">
            <v>1</v>
          </cell>
          <cell r="Z177" t="str">
            <v>NÃO PODE PAGAR</v>
          </cell>
          <cell r="AB177" t="str">
            <v/>
          </cell>
          <cell r="AC177">
            <v>240</v>
          </cell>
          <cell r="AD177" t="str">
            <v>II</v>
          </cell>
          <cell r="AE177">
            <v>240</v>
          </cell>
          <cell r="AF177">
            <v>0</v>
          </cell>
          <cell r="AG177">
            <v>0</v>
          </cell>
        </row>
        <row r="178">
          <cell r="A178">
            <v>161</v>
          </cell>
          <cell r="B178" t="str">
            <v>III</v>
          </cell>
          <cell r="C178">
            <v>360</v>
          </cell>
          <cell r="J178">
            <v>360</v>
          </cell>
          <cell r="P178">
            <v>30.3</v>
          </cell>
          <cell r="Q178" t="str">
            <v>S</v>
          </cell>
          <cell r="R178" t="str">
            <v/>
          </cell>
          <cell r="S178" t="str">
            <v>S</v>
          </cell>
          <cell r="T178" t="str">
            <v/>
          </cell>
          <cell r="U178">
            <v>1</v>
          </cell>
          <cell r="V178">
            <v>1</v>
          </cell>
          <cell r="W178" t="str">
            <v>NÃO PODE PAGAR</v>
          </cell>
          <cell r="X178">
            <v>1</v>
          </cell>
          <cell r="Y178">
            <v>1</v>
          </cell>
          <cell r="Z178" t="str">
            <v>NÃO PODE PAGAR</v>
          </cell>
          <cell r="AB178">
            <v>30.3</v>
          </cell>
          <cell r="AC178">
            <v>360</v>
          </cell>
          <cell r="AD178" t="str">
            <v>III</v>
          </cell>
          <cell r="AE178">
            <v>360</v>
          </cell>
          <cell r="AF178">
            <v>0</v>
          </cell>
          <cell r="AG178">
            <v>0</v>
          </cell>
        </row>
        <row r="179">
          <cell r="A179">
            <v>162</v>
          </cell>
          <cell r="B179" t="str">
            <v>I</v>
          </cell>
          <cell r="C179">
            <v>120</v>
          </cell>
          <cell r="D179">
            <v>120</v>
          </cell>
          <cell r="P179">
            <v>29.7</v>
          </cell>
          <cell r="Q179" t="str">
            <v>S</v>
          </cell>
          <cell r="R179" t="str">
            <v/>
          </cell>
          <cell r="S179" t="str">
            <v>S</v>
          </cell>
          <cell r="T179" t="str">
            <v/>
          </cell>
          <cell r="U179">
            <v>1</v>
          </cell>
          <cell r="V179" t="str">
            <v>S</v>
          </cell>
          <cell r="W179" t="str">
            <v>NÃO PODE PAGAR</v>
          </cell>
          <cell r="X179">
            <v>1</v>
          </cell>
          <cell r="Y179">
            <v>1</v>
          </cell>
          <cell r="Z179" t="str">
            <v>NÃO PODE PAGAR</v>
          </cell>
          <cell r="AB179">
            <v>29.7</v>
          </cell>
          <cell r="AC179">
            <v>120</v>
          </cell>
          <cell r="AD179" t="str">
            <v>I</v>
          </cell>
          <cell r="AE179">
            <v>120</v>
          </cell>
          <cell r="AF179">
            <v>0</v>
          </cell>
          <cell r="AG179">
            <v>0</v>
          </cell>
        </row>
        <row r="180">
          <cell r="A180">
            <v>163</v>
          </cell>
          <cell r="B180" t="str">
            <v>II</v>
          </cell>
          <cell r="C180">
            <v>240</v>
          </cell>
          <cell r="G180">
            <v>240</v>
          </cell>
          <cell r="P180">
            <v>16.7</v>
          </cell>
          <cell r="Q180" t="str">
            <v>N</v>
          </cell>
          <cell r="R180" t="str">
            <v>-</v>
          </cell>
          <cell r="S180" t="str">
            <v>-</v>
          </cell>
          <cell r="T180" t="str">
            <v>-</v>
          </cell>
          <cell r="U180">
            <v>1</v>
          </cell>
          <cell r="V180">
            <v>1</v>
          </cell>
          <cell r="W180" t="str">
            <v>JÁ PAGO</v>
          </cell>
          <cell r="X180" t="str">
            <v>X</v>
          </cell>
          <cell r="Y180">
            <v>1</v>
          </cell>
          <cell r="Z180" t="str">
            <v>JÁ PAGO</v>
          </cell>
          <cell r="AA180" t="str">
            <v>X</v>
          </cell>
          <cell r="AB180">
            <v>16.7</v>
          </cell>
          <cell r="AC180">
            <v>240</v>
          </cell>
          <cell r="AD180" t="str">
            <v>II</v>
          </cell>
          <cell r="AE180">
            <v>240</v>
          </cell>
          <cell r="AF180">
            <v>0</v>
          </cell>
          <cell r="AG180">
            <v>0</v>
          </cell>
        </row>
        <row r="181">
          <cell r="A181">
            <v>164</v>
          </cell>
          <cell r="B181" t="str">
            <v>III</v>
          </cell>
          <cell r="C181">
            <v>360</v>
          </cell>
          <cell r="J181">
            <v>360</v>
          </cell>
          <cell r="P181">
            <v>19.2</v>
          </cell>
          <cell r="Q181" t="str">
            <v>N</v>
          </cell>
          <cell r="R181" t="str">
            <v>-</v>
          </cell>
          <cell r="S181" t="str">
            <v>-</v>
          </cell>
          <cell r="T181" t="str">
            <v>-</v>
          </cell>
          <cell r="U181">
            <v>1</v>
          </cell>
          <cell r="V181">
            <v>1</v>
          </cell>
          <cell r="W181" t="str">
            <v>JÁ PAGO</v>
          </cell>
          <cell r="X181" t="str">
            <v>X</v>
          </cell>
          <cell r="Y181">
            <v>1</v>
          </cell>
          <cell r="Z181" t="str">
            <v>JÁ PAGO</v>
          </cell>
          <cell r="AA181" t="str">
            <v>X</v>
          </cell>
          <cell r="AB181">
            <v>19.2</v>
          </cell>
          <cell r="AC181">
            <v>360</v>
          </cell>
          <cell r="AD181" t="str">
            <v>III</v>
          </cell>
          <cell r="AE181">
            <v>360</v>
          </cell>
          <cell r="AF181">
            <v>0</v>
          </cell>
          <cell r="AG181">
            <v>0</v>
          </cell>
        </row>
        <row r="182">
          <cell r="A182">
            <v>165</v>
          </cell>
          <cell r="B182" t="str">
            <v>IV</v>
          </cell>
          <cell r="C182">
            <v>480</v>
          </cell>
          <cell r="M182">
            <v>480</v>
          </cell>
          <cell r="Q182" t="str">
            <v/>
          </cell>
          <cell r="R182" t="str">
            <v/>
          </cell>
          <cell r="S182" t="str">
            <v>-</v>
          </cell>
          <cell r="T182" t="str">
            <v>-</v>
          </cell>
          <cell r="U182">
            <v>1</v>
          </cell>
          <cell r="V182" t="str">
            <v>-</v>
          </cell>
          <cell r="W182" t="str">
            <v>NÃO PODE PAGAR</v>
          </cell>
          <cell r="X182">
            <v>1</v>
          </cell>
          <cell r="Z182" t="str">
            <v>NÃO PODE PAGAR</v>
          </cell>
          <cell r="AB182" t="str">
            <v/>
          </cell>
          <cell r="AC182">
            <v>480</v>
          </cell>
          <cell r="AD182" t="str">
            <v>IV</v>
          </cell>
          <cell r="AE182">
            <v>480</v>
          </cell>
          <cell r="AF182">
            <v>0</v>
          </cell>
          <cell r="AG182">
            <v>0</v>
          </cell>
        </row>
        <row r="183">
          <cell r="A183">
            <v>166</v>
          </cell>
          <cell r="B183" t="str">
            <v>III</v>
          </cell>
          <cell r="C183">
            <v>360</v>
          </cell>
          <cell r="J183">
            <v>360</v>
          </cell>
          <cell r="P183">
            <v>19.98</v>
          </cell>
          <cell r="Q183" t="str">
            <v>N</v>
          </cell>
          <cell r="R183" t="str">
            <v>-</v>
          </cell>
          <cell r="S183" t="str">
            <v>-</v>
          </cell>
          <cell r="T183" t="str">
            <v>-</v>
          </cell>
          <cell r="U183">
            <v>1</v>
          </cell>
          <cell r="V183">
            <v>1</v>
          </cell>
          <cell r="W183" t="str">
            <v>JÁ PAGO</v>
          </cell>
          <cell r="X183" t="str">
            <v>X</v>
          </cell>
          <cell r="Y183">
            <v>1</v>
          </cell>
          <cell r="Z183" t="str">
            <v>JÁ PAGO</v>
          </cell>
          <cell r="AA183" t="str">
            <v>X</v>
          </cell>
          <cell r="AB183">
            <v>19.98</v>
          </cell>
          <cell r="AC183">
            <v>360</v>
          </cell>
          <cell r="AD183" t="str">
            <v>III</v>
          </cell>
          <cell r="AE183">
            <v>360</v>
          </cell>
          <cell r="AF183">
            <v>0</v>
          </cell>
          <cell r="AG183">
            <v>0</v>
          </cell>
        </row>
        <row r="184">
          <cell r="A184">
            <v>167</v>
          </cell>
          <cell r="B184" t="str">
            <v>III</v>
          </cell>
          <cell r="C184">
            <v>360</v>
          </cell>
          <cell r="J184">
            <v>360</v>
          </cell>
          <cell r="P184">
            <v>38.700000000000003</v>
          </cell>
          <cell r="Q184" t="str">
            <v>S</v>
          </cell>
          <cell r="R184" t="str">
            <v/>
          </cell>
          <cell r="S184" t="str">
            <v>S</v>
          </cell>
          <cell r="T184" t="str">
            <v/>
          </cell>
          <cell r="U184">
            <v>1</v>
          </cell>
          <cell r="V184">
            <v>1</v>
          </cell>
          <cell r="W184" t="str">
            <v>NÃO PODE PAGAR</v>
          </cell>
          <cell r="X184">
            <v>1</v>
          </cell>
          <cell r="Y184">
            <v>1</v>
          </cell>
          <cell r="Z184" t="str">
            <v>NÃO PODE PAGAR</v>
          </cell>
          <cell r="AB184">
            <v>38.700000000000003</v>
          </cell>
          <cell r="AC184">
            <v>360</v>
          </cell>
          <cell r="AD184" t="str">
            <v>III</v>
          </cell>
          <cell r="AE184">
            <v>360</v>
          </cell>
          <cell r="AF184">
            <v>0</v>
          </cell>
          <cell r="AG184">
            <v>0</v>
          </cell>
        </row>
        <row r="185">
          <cell r="A185">
            <v>168</v>
          </cell>
          <cell r="B185" t="str">
            <v>II</v>
          </cell>
          <cell r="C185">
            <v>240</v>
          </cell>
          <cell r="G185">
            <v>240</v>
          </cell>
          <cell r="Q185" t="str">
            <v/>
          </cell>
          <cell r="R185" t="str">
            <v/>
          </cell>
          <cell r="S185" t="str">
            <v>-</v>
          </cell>
          <cell r="T185" t="str">
            <v>-</v>
          </cell>
          <cell r="U185" t="str">
            <v/>
          </cell>
          <cell r="V185" t="str">
            <v>-</v>
          </cell>
          <cell r="W185" t="str">
            <v>NÃO PODE PAGAR</v>
          </cell>
          <cell r="Z185" t="str">
            <v>NÃO PODE PAGAR</v>
          </cell>
          <cell r="AB185" t="str">
            <v/>
          </cell>
          <cell r="AC185">
            <v>240</v>
          </cell>
          <cell r="AD185" t="str">
            <v>II</v>
          </cell>
          <cell r="AE185">
            <v>240</v>
          </cell>
          <cell r="AF185">
            <v>0</v>
          </cell>
          <cell r="AG185">
            <v>0</v>
          </cell>
        </row>
        <row r="186">
          <cell r="A186">
            <v>169</v>
          </cell>
          <cell r="B186" t="str">
            <v>I</v>
          </cell>
          <cell r="C186">
            <v>120</v>
          </cell>
          <cell r="D186">
            <v>120</v>
          </cell>
          <cell r="P186">
            <v>17.04</v>
          </cell>
          <cell r="Q186" t="str">
            <v>N</v>
          </cell>
          <cell r="R186" t="str">
            <v>-</v>
          </cell>
          <cell r="S186" t="str">
            <v>-</v>
          </cell>
          <cell r="T186" t="str">
            <v>-</v>
          </cell>
          <cell r="U186">
            <v>1</v>
          </cell>
          <cell r="V186">
            <v>1</v>
          </cell>
          <cell r="W186" t="str">
            <v>JÁ PAGO</v>
          </cell>
          <cell r="X186" t="str">
            <v>X</v>
          </cell>
          <cell r="Y186">
            <v>1</v>
          </cell>
          <cell r="Z186" t="str">
            <v>JÁ PAGO</v>
          </cell>
          <cell r="AA186" t="str">
            <v>X</v>
          </cell>
          <cell r="AB186">
            <v>17.04</v>
          </cell>
          <cell r="AC186">
            <v>120</v>
          </cell>
          <cell r="AD186" t="str">
            <v>I</v>
          </cell>
          <cell r="AE186">
            <v>120</v>
          </cell>
          <cell r="AF186">
            <v>0</v>
          </cell>
          <cell r="AG186">
            <v>0</v>
          </cell>
        </row>
        <row r="187">
          <cell r="A187">
            <v>170</v>
          </cell>
          <cell r="B187" t="str">
            <v>II</v>
          </cell>
          <cell r="C187">
            <v>240</v>
          </cell>
          <cell r="G187">
            <v>240</v>
          </cell>
          <cell r="Q187" t="str">
            <v/>
          </cell>
          <cell r="R187" t="str">
            <v/>
          </cell>
          <cell r="S187" t="str">
            <v>-</v>
          </cell>
          <cell r="T187" t="str">
            <v>-</v>
          </cell>
          <cell r="U187">
            <v>1</v>
          </cell>
          <cell r="V187" t="str">
            <v>-</v>
          </cell>
          <cell r="W187" t="str">
            <v>NÃO PODE PAGAR</v>
          </cell>
          <cell r="X187">
            <v>1</v>
          </cell>
          <cell r="Z187" t="str">
            <v>NÃO PODE PAGAR</v>
          </cell>
          <cell r="AB187" t="str">
            <v/>
          </cell>
          <cell r="AC187">
            <v>240</v>
          </cell>
          <cell r="AD187" t="str">
            <v>II</v>
          </cell>
          <cell r="AE187">
            <v>240</v>
          </cell>
          <cell r="AF187">
            <v>0</v>
          </cell>
          <cell r="AG187">
            <v>0</v>
          </cell>
        </row>
        <row r="188">
          <cell r="A188">
            <v>171</v>
          </cell>
          <cell r="B188" t="str">
            <v>II</v>
          </cell>
          <cell r="C188">
            <v>240</v>
          </cell>
          <cell r="G188">
            <v>240</v>
          </cell>
          <cell r="Q188" t="str">
            <v/>
          </cell>
          <cell r="R188" t="str">
            <v/>
          </cell>
          <cell r="S188" t="str">
            <v>-</v>
          </cell>
          <cell r="T188" t="str">
            <v>-</v>
          </cell>
          <cell r="U188">
            <v>1</v>
          </cell>
          <cell r="V188" t="str">
            <v>-</v>
          </cell>
          <cell r="W188" t="str">
            <v>NÃO PODE PAGAR</v>
          </cell>
          <cell r="X188">
            <v>1</v>
          </cell>
          <cell r="Z188" t="str">
            <v>NÃO PODE PAGAR</v>
          </cell>
          <cell r="AB188" t="str">
            <v/>
          </cell>
          <cell r="AC188">
            <v>240</v>
          </cell>
          <cell r="AD188" t="str">
            <v>II</v>
          </cell>
          <cell r="AE188">
            <v>240</v>
          </cell>
          <cell r="AF188">
            <v>0</v>
          </cell>
          <cell r="AG188">
            <v>0</v>
          </cell>
        </row>
        <row r="189">
          <cell r="A189">
            <v>172</v>
          </cell>
          <cell r="B189" t="str">
            <v>III</v>
          </cell>
          <cell r="C189">
            <v>360</v>
          </cell>
          <cell r="J189">
            <v>330</v>
          </cell>
          <cell r="K189">
            <v>30</v>
          </cell>
          <cell r="P189">
            <v>4.45</v>
          </cell>
          <cell r="Q189" t="str">
            <v>N</v>
          </cell>
          <cell r="R189" t="str">
            <v>-</v>
          </cell>
          <cell r="S189" t="str">
            <v>-</v>
          </cell>
          <cell r="T189" t="str">
            <v>-</v>
          </cell>
          <cell r="U189">
            <v>1</v>
          </cell>
          <cell r="V189">
            <v>1</v>
          </cell>
          <cell r="W189" t="str">
            <v>JÁ PAGO</v>
          </cell>
          <cell r="X189" t="str">
            <v>X</v>
          </cell>
          <cell r="Y189">
            <v>1</v>
          </cell>
          <cell r="Z189" t="str">
            <v>JÁ PAGO</v>
          </cell>
          <cell r="AA189" t="str">
            <v>X</v>
          </cell>
          <cell r="AB189">
            <v>4.45</v>
          </cell>
          <cell r="AC189">
            <v>360</v>
          </cell>
          <cell r="AD189" t="str">
            <v>III</v>
          </cell>
          <cell r="AE189">
            <v>330</v>
          </cell>
          <cell r="AF189">
            <v>30</v>
          </cell>
          <cell r="AG189">
            <v>0</v>
          </cell>
        </row>
        <row r="190">
          <cell r="A190">
            <v>173</v>
          </cell>
          <cell r="B190" t="str">
            <v>I</v>
          </cell>
          <cell r="C190">
            <v>120</v>
          </cell>
          <cell r="D190">
            <v>120</v>
          </cell>
          <cell r="P190">
            <v>13.01</v>
          </cell>
          <cell r="Q190" t="str">
            <v>N</v>
          </cell>
          <cell r="R190" t="str">
            <v>-</v>
          </cell>
          <cell r="S190" t="str">
            <v>-</v>
          </cell>
          <cell r="T190" t="str">
            <v>-</v>
          </cell>
          <cell r="U190">
            <v>1</v>
          </cell>
          <cell r="V190">
            <v>1</v>
          </cell>
          <cell r="W190" t="str">
            <v>JÁ PAGO</v>
          </cell>
          <cell r="X190" t="str">
            <v>X</v>
          </cell>
          <cell r="Y190">
            <v>1</v>
          </cell>
          <cell r="Z190" t="str">
            <v>JÁ PAGO</v>
          </cell>
          <cell r="AA190" t="str">
            <v>X</v>
          </cell>
          <cell r="AB190">
            <v>13.01</v>
          </cell>
          <cell r="AC190">
            <v>120</v>
          </cell>
          <cell r="AD190" t="str">
            <v>I</v>
          </cell>
          <cell r="AE190">
            <v>120</v>
          </cell>
          <cell r="AF190">
            <v>0</v>
          </cell>
          <cell r="AG190">
            <v>0</v>
          </cell>
        </row>
        <row r="191">
          <cell r="A191">
            <v>174</v>
          </cell>
          <cell r="B191" t="str">
            <v>I</v>
          </cell>
          <cell r="C191">
            <v>120</v>
          </cell>
          <cell r="D191">
            <v>120</v>
          </cell>
          <cell r="P191">
            <v>4.07</v>
          </cell>
          <cell r="Q191" t="str">
            <v>N</v>
          </cell>
          <cell r="R191" t="str">
            <v>-</v>
          </cell>
          <cell r="S191" t="str">
            <v>-</v>
          </cell>
          <cell r="T191" t="str">
            <v>-</v>
          </cell>
          <cell r="U191">
            <v>1</v>
          </cell>
          <cell r="V191">
            <v>1</v>
          </cell>
          <cell r="W191" t="str">
            <v>JÁ PAGO</v>
          </cell>
          <cell r="X191" t="str">
            <v>X</v>
          </cell>
          <cell r="Y191">
            <v>1</v>
          </cell>
          <cell r="Z191" t="str">
            <v>JÁ PAGO</v>
          </cell>
          <cell r="AA191" t="str">
            <v>X</v>
          </cell>
          <cell r="AB191">
            <v>4.07</v>
          </cell>
          <cell r="AC191">
            <v>120</v>
          </cell>
          <cell r="AD191" t="str">
            <v>I</v>
          </cell>
          <cell r="AE191">
            <v>120</v>
          </cell>
          <cell r="AF191">
            <v>0</v>
          </cell>
          <cell r="AG191">
            <v>0</v>
          </cell>
        </row>
        <row r="192">
          <cell r="A192">
            <v>175</v>
          </cell>
          <cell r="B192" t="str">
            <v>I</v>
          </cell>
          <cell r="C192">
            <v>120</v>
          </cell>
          <cell r="D192">
            <v>120</v>
          </cell>
          <cell r="P192">
            <v>18.86</v>
          </cell>
          <cell r="Q192" t="str">
            <v>N</v>
          </cell>
          <cell r="R192" t="str">
            <v>-</v>
          </cell>
          <cell r="S192" t="str">
            <v>-</v>
          </cell>
          <cell r="T192" t="str">
            <v>-</v>
          </cell>
          <cell r="U192">
            <v>1</v>
          </cell>
          <cell r="V192">
            <v>1</v>
          </cell>
          <cell r="W192" t="str">
            <v>JÁ PAGO</v>
          </cell>
          <cell r="X192" t="str">
            <v>X</v>
          </cell>
          <cell r="Y192">
            <v>1</v>
          </cell>
          <cell r="Z192" t="str">
            <v>JÁ PAGO</v>
          </cell>
          <cell r="AA192" t="str">
            <v>X</v>
          </cell>
          <cell r="AB192">
            <v>18.86</v>
          </cell>
          <cell r="AC192">
            <v>120</v>
          </cell>
          <cell r="AD192" t="str">
            <v>I</v>
          </cell>
          <cell r="AE192">
            <v>120</v>
          </cell>
          <cell r="AF192">
            <v>0</v>
          </cell>
          <cell r="AG192">
            <v>0</v>
          </cell>
        </row>
        <row r="193">
          <cell r="A193">
            <v>176</v>
          </cell>
          <cell r="B193" t="str">
            <v>I</v>
          </cell>
          <cell r="C193">
            <v>120</v>
          </cell>
          <cell r="D193">
            <v>120</v>
          </cell>
          <cell r="P193">
            <v>0.69</v>
          </cell>
          <cell r="Q193" t="str">
            <v>N</v>
          </cell>
          <cell r="R193" t="str">
            <v>-</v>
          </cell>
          <cell r="S193" t="str">
            <v>-</v>
          </cell>
          <cell r="T193" t="str">
            <v>-</v>
          </cell>
          <cell r="U193">
            <v>1</v>
          </cell>
          <cell r="V193">
            <v>1</v>
          </cell>
          <cell r="W193" t="str">
            <v>JÁ PAGO</v>
          </cell>
          <cell r="X193" t="str">
            <v>X</v>
          </cell>
          <cell r="Y193">
            <v>1</v>
          </cell>
          <cell r="Z193" t="str">
            <v>JÁ PAGO</v>
          </cell>
          <cell r="AA193" t="str">
            <v>X</v>
          </cell>
          <cell r="AB193">
            <v>0.69</v>
          </cell>
          <cell r="AC193">
            <v>120</v>
          </cell>
          <cell r="AD193" t="str">
            <v>I</v>
          </cell>
          <cell r="AE193">
            <v>120</v>
          </cell>
          <cell r="AF193">
            <v>0</v>
          </cell>
          <cell r="AG193">
            <v>0</v>
          </cell>
        </row>
        <row r="194">
          <cell r="A194">
            <v>177</v>
          </cell>
          <cell r="B194" t="str">
            <v>II</v>
          </cell>
          <cell r="C194">
            <v>240</v>
          </cell>
          <cell r="G194">
            <v>240</v>
          </cell>
          <cell r="P194">
            <v>15.55</v>
          </cell>
          <cell r="Q194" t="str">
            <v>N</v>
          </cell>
          <cell r="R194" t="str">
            <v>-</v>
          </cell>
          <cell r="S194" t="str">
            <v>-</v>
          </cell>
          <cell r="T194" t="str">
            <v>-</v>
          </cell>
          <cell r="U194">
            <v>1</v>
          </cell>
          <cell r="V194">
            <v>1</v>
          </cell>
          <cell r="W194" t="str">
            <v>JÁ PAGO</v>
          </cell>
          <cell r="X194" t="str">
            <v>X</v>
          </cell>
          <cell r="Y194" t="str">
            <v>I</v>
          </cell>
          <cell r="Z194">
            <v>120</v>
          </cell>
          <cell r="AA194" t="str">
            <v>X</v>
          </cell>
          <cell r="AB194">
            <v>15.55</v>
          </cell>
          <cell r="AC194">
            <v>240</v>
          </cell>
          <cell r="AD194" t="str">
            <v>II</v>
          </cell>
          <cell r="AE194">
            <v>240</v>
          </cell>
          <cell r="AF194">
            <v>0</v>
          </cell>
          <cell r="AG194">
            <v>0</v>
          </cell>
        </row>
        <row r="195">
          <cell r="A195">
            <v>178</v>
          </cell>
          <cell r="B195" t="str">
            <v>II</v>
          </cell>
          <cell r="C195">
            <v>240</v>
          </cell>
          <cell r="G195">
            <v>240</v>
          </cell>
          <cell r="P195">
            <v>18.82</v>
          </cell>
          <cell r="Q195" t="str">
            <v>N</v>
          </cell>
          <cell r="R195" t="str">
            <v>-</v>
          </cell>
          <cell r="S195" t="str">
            <v>-</v>
          </cell>
          <cell r="T195" t="str">
            <v>-</v>
          </cell>
          <cell r="U195">
            <v>1</v>
          </cell>
          <cell r="V195">
            <v>1</v>
          </cell>
          <cell r="W195" t="str">
            <v>JÁ PAGO</v>
          </cell>
          <cell r="X195" t="str">
            <v>X</v>
          </cell>
          <cell r="Y195" t="str">
            <v>II</v>
          </cell>
          <cell r="Z195">
            <v>240</v>
          </cell>
          <cell r="AA195" t="str">
            <v>X</v>
          </cell>
          <cell r="AB195">
            <v>18.82</v>
          </cell>
          <cell r="AC195">
            <v>240</v>
          </cell>
          <cell r="AD195" t="str">
            <v>II</v>
          </cell>
          <cell r="AE195">
            <v>240</v>
          </cell>
          <cell r="AF195">
            <v>0</v>
          </cell>
          <cell r="AG195">
            <v>0</v>
          </cell>
        </row>
        <row r="196">
          <cell r="A196">
            <v>179</v>
          </cell>
          <cell r="B196" t="str">
            <v>II</v>
          </cell>
          <cell r="C196">
            <v>240</v>
          </cell>
          <cell r="G196">
            <v>240</v>
          </cell>
          <cell r="P196">
            <v>47.7</v>
          </cell>
          <cell r="Q196" t="str">
            <v>S</v>
          </cell>
          <cell r="R196" t="str">
            <v/>
          </cell>
          <cell r="S196" t="str">
            <v>S</v>
          </cell>
          <cell r="T196" t="str">
            <v>S</v>
          </cell>
          <cell r="U196">
            <v>1</v>
          </cell>
          <cell r="V196">
            <v>1</v>
          </cell>
          <cell r="W196" t="str">
            <v>NÃO PODE PAGAR</v>
          </cell>
          <cell r="X196">
            <v>1</v>
          </cell>
          <cell r="Y196" t="str">
            <v>III</v>
          </cell>
          <cell r="Z196">
            <v>360</v>
          </cell>
          <cell r="AB196">
            <v>47.7</v>
          </cell>
          <cell r="AC196">
            <v>240</v>
          </cell>
          <cell r="AD196" t="str">
            <v>II</v>
          </cell>
          <cell r="AE196">
            <v>240</v>
          </cell>
          <cell r="AF196">
            <v>0</v>
          </cell>
          <cell r="AG196">
            <v>0</v>
          </cell>
        </row>
        <row r="197">
          <cell r="A197">
            <v>180</v>
          </cell>
          <cell r="B197" t="str">
            <v>II</v>
          </cell>
          <cell r="C197">
            <v>240</v>
          </cell>
          <cell r="Q197" t="str">
            <v/>
          </cell>
          <cell r="R197" t="str">
            <v/>
          </cell>
          <cell r="S197" t="str">
            <v>-</v>
          </cell>
          <cell r="T197" t="str">
            <v>-</v>
          </cell>
          <cell r="U197">
            <v>1</v>
          </cell>
          <cell r="V197" t="str">
            <v>-</v>
          </cell>
          <cell r="W197" t="str">
            <v>NÃO PODE PAGAR</v>
          </cell>
          <cell r="X197">
            <v>1</v>
          </cell>
          <cell r="Y197" t="str">
            <v>IV</v>
          </cell>
          <cell r="Z197">
            <v>480</v>
          </cell>
          <cell r="AB197" t="str">
            <v/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</row>
        <row r="198">
          <cell r="A198">
            <v>181</v>
          </cell>
          <cell r="B198" t="str">
            <v>II</v>
          </cell>
          <cell r="C198">
            <v>240</v>
          </cell>
          <cell r="G198">
            <v>240</v>
          </cell>
          <cell r="Q198" t="str">
            <v/>
          </cell>
          <cell r="R198" t="str">
            <v/>
          </cell>
          <cell r="S198" t="str">
            <v>-</v>
          </cell>
          <cell r="T198" t="str">
            <v>-</v>
          </cell>
          <cell r="U198">
            <v>1</v>
          </cell>
          <cell r="V198" t="str">
            <v>-</v>
          </cell>
          <cell r="W198" t="str">
            <v>NÃO PODE PAGAR</v>
          </cell>
          <cell r="X198">
            <v>1</v>
          </cell>
          <cell r="Z198" t="str">
            <v>NÃO PODE PAGAR</v>
          </cell>
          <cell r="AB198" t="str">
            <v/>
          </cell>
          <cell r="AC198">
            <v>240</v>
          </cell>
          <cell r="AD198" t="str">
            <v>II</v>
          </cell>
          <cell r="AE198">
            <v>240</v>
          </cell>
          <cell r="AF198">
            <v>0</v>
          </cell>
          <cell r="AG198">
            <v>0</v>
          </cell>
        </row>
        <row r="199">
          <cell r="A199">
            <v>182</v>
          </cell>
          <cell r="B199" t="str">
            <v>II</v>
          </cell>
          <cell r="C199">
            <v>240</v>
          </cell>
          <cell r="G199">
            <v>240</v>
          </cell>
          <cell r="P199">
            <v>32.5</v>
          </cell>
          <cell r="Q199" t="str">
            <v>S</v>
          </cell>
          <cell r="R199" t="str">
            <v/>
          </cell>
          <cell r="S199" t="str">
            <v>S</v>
          </cell>
          <cell r="T199" t="str">
            <v>S</v>
          </cell>
          <cell r="U199">
            <v>1</v>
          </cell>
          <cell r="V199">
            <v>1</v>
          </cell>
          <cell r="W199" t="str">
            <v>NÃO PODE PAGAR</v>
          </cell>
          <cell r="X199">
            <v>1</v>
          </cell>
          <cell r="Y199">
            <v>1</v>
          </cell>
          <cell r="Z199" t="str">
            <v>NÃO PODE PAGAR</v>
          </cell>
          <cell r="AB199">
            <v>32.5</v>
          </cell>
          <cell r="AC199">
            <v>240</v>
          </cell>
          <cell r="AD199" t="str">
            <v>II</v>
          </cell>
          <cell r="AE199">
            <v>240</v>
          </cell>
          <cell r="AF199">
            <v>0</v>
          </cell>
          <cell r="AG199">
            <v>0</v>
          </cell>
        </row>
        <row r="200">
          <cell r="A200">
            <v>183</v>
          </cell>
          <cell r="B200" t="str">
            <v>III</v>
          </cell>
          <cell r="C200">
            <v>360</v>
          </cell>
          <cell r="J200">
            <v>360</v>
          </cell>
          <cell r="Q200" t="str">
            <v/>
          </cell>
          <cell r="R200" t="str">
            <v/>
          </cell>
          <cell r="S200" t="str">
            <v>-</v>
          </cell>
          <cell r="T200" t="str">
            <v>-</v>
          </cell>
          <cell r="U200">
            <v>1</v>
          </cell>
          <cell r="V200" t="str">
            <v>-</v>
          </cell>
          <cell r="W200" t="str">
            <v>NÃO PODE PAGAR</v>
          </cell>
          <cell r="X200">
            <v>1</v>
          </cell>
          <cell r="Z200" t="str">
            <v>NÃO PODE PAGAR</v>
          </cell>
          <cell r="AB200">
            <v>0</v>
          </cell>
          <cell r="AC200">
            <v>360</v>
          </cell>
          <cell r="AD200" t="str">
            <v>III</v>
          </cell>
          <cell r="AE200">
            <v>360</v>
          </cell>
          <cell r="AF200">
            <v>0</v>
          </cell>
          <cell r="AG200">
            <v>0</v>
          </cell>
        </row>
        <row r="201">
          <cell r="A201">
            <v>184</v>
          </cell>
          <cell r="B201" t="str">
            <v>I</v>
          </cell>
          <cell r="C201">
            <v>120</v>
          </cell>
          <cell r="D201">
            <v>120</v>
          </cell>
          <cell r="Q201" t="str">
            <v/>
          </cell>
          <cell r="R201" t="str">
            <v/>
          </cell>
          <cell r="S201" t="str">
            <v>-</v>
          </cell>
          <cell r="T201" t="str">
            <v>-</v>
          </cell>
          <cell r="U201">
            <v>1</v>
          </cell>
          <cell r="V201" t="str">
            <v>-</v>
          </cell>
          <cell r="W201" t="str">
            <v>NÃO PODE PAGAR</v>
          </cell>
          <cell r="X201">
            <v>1</v>
          </cell>
          <cell r="Z201" t="str">
            <v>NÃO PODE PAGAR</v>
          </cell>
          <cell r="AB201">
            <v>0</v>
          </cell>
          <cell r="AC201">
            <v>120</v>
          </cell>
          <cell r="AD201" t="str">
            <v>I</v>
          </cell>
          <cell r="AE201">
            <v>120</v>
          </cell>
          <cell r="AF201">
            <v>0</v>
          </cell>
          <cell r="AG201">
            <v>0</v>
          </cell>
        </row>
        <row r="202">
          <cell r="A202">
            <v>185</v>
          </cell>
          <cell r="B202" t="str">
            <v>II</v>
          </cell>
          <cell r="C202">
            <v>240</v>
          </cell>
          <cell r="G202">
            <v>240</v>
          </cell>
          <cell r="Q202" t="str">
            <v/>
          </cell>
          <cell r="R202" t="str">
            <v/>
          </cell>
          <cell r="S202" t="str">
            <v>-</v>
          </cell>
          <cell r="T202" t="str">
            <v>-</v>
          </cell>
          <cell r="U202">
            <v>1</v>
          </cell>
          <cell r="V202" t="str">
            <v>-</v>
          </cell>
          <cell r="W202" t="str">
            <v>NÃO PODE PAGAR</v>
          </cell>
          <cell r="X202">
            <v>1</v>
          </cell>
          <cell r="Z202" t="str">
            <v>NÃO PODE PAGAR</v>
          </cell>
          <cell r="AB202">
            <v>0</v>
          </cell>
          <cell r="AC202">
            <v>240</v>
          </cell>
          <cell r="AD202" t="str">
            <v>II</v>
          </cell>
          <cell r="AE202">
            <v>240</v>
          </cell>
          <cell r="AF202">
            <v>0</v>
          </cell>
          <cell r="AG202">
            <v>0</v>
          </cell>
        </row>
        <row r="203">
          <cell r="A203">
            <v>186</v>
          </cell>
          <cell r="B203" t="str">
            <v>II</v>
          </cell>
          <cell r="C203">
            <v>240</v>
          </cell>
          <cell r="G203">
            <v>240</v>
          </cell>
          <cell r="Q203" t="str">
            <v/>
          </cell>
          <cell r="R203" t="str">
            <v/>
          </cell>
          <cell r="S203" t="str">
            <v>-</v>
          </cell>
          <cell r="T203" t="str">
            <v>-</v>
          </cell>
          <cell r="U203">
            <v>1</v>
          </cell>
          <cell r="V203" t="str">
            <v>-</v>
          </cell>
          <cell r="W203" t="str">
            <v>NÃO PODE PAGAR</v>
          </cell>
          <cell r="X203">
            <v>1</v>
          </cell>
          <cell r="Z203" t="str">
            <v>NÃO PODE PAGAR</v>
          </cell>
          <cell r="AB203">
            <v>0</v>
          </cell>
          <cell r="AC203">
            <v>240</v>
          </cell>
          <cell r="AD203" t="str">
            <v>II</v>
          </cell>
          <cell r="AE203">
            <v>240</v>
          </cell>
          <cell r="AF203">
            <v>0</v>
          </cell>
          <cell r="AG203">
            <v>0</v>
          </cell>
        </row>
        <row r="204">
          <cell r="A204">
            <v>187</v>
          </cell>
          <cell r="B204" t="str">
            <v>I</v>
          </cell>
          <cell r="C204">
            <v>120</v>
          </cell>
          <cell r="D204">
            <v>120</v>
          </cell>
          <cell r="Q204" t="str">
            <v/>
          </cell>
          <cell r="R204" t="str">
            <v/>
          </cell>
          <cell r="S204" t="str">
            <v>-</v>
          </cell>
          <cell r="T204" t="str">
            <v>-</v>
          </cell>
          <cell r="U204">
            <v>1</v>
          </cell>
          <cell r="V204" t="str">
            <v>-</v>
          </cell>
          <cell r="W204" t="str">
            <v>NÃO PODE PAGAR</v>
          </cell>
          <cell r="X204">
            <v>1</v>
          </cell>
          <cell r="Z204" t="str">
            <v>NÃO PODE PAGAR</v>
          </cell>
          <cell r="AB204">
            <v>0</v>
          </cell>
          <cell r="AC204">
            <v>120</v>
          </cell>
          <cell r="AD204" t="str">
            <v>I</v>
          </cell>
          <cell r="AE204">
            <v>120</v>
          </cell>
          <cell r="AF204">
            <v>0</v>
          </cell>
          <cell r="AG204">
            <v>0</v>
          </cell>
        </row>
        <row r="205">
          <cell r="A205">
            <v>188</v>
          </cell>
          <cell r="B205" t="str">
            <v>I</v>
          </cell>
          <cell r="C205">
            <v>120</v>
          </cell>
          <cell r="D205">
            <v>120</v>
          </cell>
          <cell r="Q205" t="str">
            <v/>
          </cell>
          <cell r="R205" t="str">
            <v/>
          </cell>
          <cell r="S205" t="str">
            <v>-</v>
          </cell>
          <cell r="T205" t="str">
            <v>-</v>
          </cell>
          <cell r="U205">
            <v>1</v>
          </cell>
          <cell r="V205" t="str">
            <v>-</v>
          </cell>
          <cell r="W205" t="str">
            <v>NÃO PODE PAGAR</v>
          </cell>
          <cell r="X205">
            <v>1</v>
          </cell>
          <cell r="Z205" t="str">
            <v>NÃO PODE PAGAR</v>
          </cell>
          <cell r="AB205">
            <v>0</v>
          </cell>
          <cell r="AC205">
            <v>120</v>
          </cell>
          <cell r="AD205" t="str">
            <v>I</v>
          </cell>
          <cell r="AE205">
            <v>120</v>
          </cell>
          <cell r="AF205">
            <v>0</v>
          </cell>
          <cell r="AG205">
            <v>0</v>
          </cell>
        </row>
        <row r="206">
          <cell r="A206">
            <v>189</v>
          </cell>
          <cell r="B206" t="str">
            <v>I</v>
          </cell>
          <cell r="C206">
            <v>120</v>
          </cell>
          <cell r="D206">
            <v>120</v>
          </cell>
          <cell r="Q206" t="str">
            <v/>
          </cell>
          <cell r="R206" t="str">
            <v/>
          </cell>
          <cell r="S206" t="str">
            <v>-</v>
          </cell>
          <cell r="T206" t="str">
            <v>-</v>
          </cell>
          <cell r="U206">
            <v>1</v>
          </cell>
          <cell r="V206" t="str">
            <v>-</v>
          </cell>
          <cell r="W206" t="str">
            <v>NÃO PODE PAGAR</v>
          </cell>
          <cell r="X206">
            <v>1</v>
          </cell>
          <cell r="Z206" t="str">
            <v>NÃO PODE PAGAR</v>
          </cell>
          <cell r="AB206">
            <v>0</v>
          </cell>
          <cell r="AC206">
            <v>120</v>
          </cell>
          <cell r="AD206" t="str">
            <v>I</v>
          </cell>
          <cell r="AE206">
            <v>120</v>
          </cell>
          <cell r="AF206">
            <v>0</v>
          </cell>
          <cell r="AG206">
            <v>0</v>
          </cell>
        </row>
        <row r="207">
          <cell r="A207">
            <v>190</v>
          </cell>
          <cell r="B207" t="str">
            <v>II</v>
          </cell>
          <cell r="C207">
            <v>240</v>
          </cell>
          <cell r="G207">
            <v>240</v>
          </cell>
          <cell r="Q207" t="str">
            <v/>
          </cell>
          <cell r="R207" t="str">
            <v/>
          </cell>
          <cell r="S207" t="str">
            <v>-</v>
          </cell>
          <cell r="T207" t="str">
            <v>-</v>
          </cell>
          <cell r="U207">
            <v>1</v>
          </cell>
          <cell r="V207" t="str">
            <v>-</v>
          </cell>
          <cell r="W207" t="str">
            <v>NÃO PODE PAGAR</v>
          </cell>
          <cell r="X207">
            <v>1</v>
          </cell>
          <cell r="Z207" t="str">
            <v>NÃO PODE PAGAR</v>
          </cell>
          <cell r="AB207">
            <v>0</v>
          </cell>
          <cell r="AC207">
            <v>240</v>
          </cell>
          <cell r="AD207" t="str">
            <v>II</v>
          </cell>
          <cell r="AE207">
            <v>240</v>
          </cell>
          <cell r="AF207">
            <v>0</v>
          </cell>
          <cell r="AG207">
            <v>0</v>
          </cell>
        </row>
        <row r="208">
          <cell r="A208">
            <v>191</v>
          </cell>
          <cell r="B208" t="str">
            <v>I</v>
          </cell>
          <cell r="C208">
            <v>120</v>
          </cell>
          <cell r="D208">
            <v>120</v>
          </cell>
          <cell r="Q208" t="str">
            <v/>
          </cell>
          <cell r="R208" t="str">
            <v/>
          </cell>
          <cell r="S208" t="str">
            <v>-</v>
          </cell>
          <cell r="T208" t="str">
            <v>-</v>
          </cell>
          <cell r="U208">
            <v>1</v>
          </cell>
          <cell r="V208" t="str">
            <v>-</v>
          </cell>
          <cell r="W208" t="str">
            <v>NÃO PODE PAGAR</v>
          </cell>
          <cell r="X208">
            <v>1</v>
          </cell>
          <cell r="Z208" t="str">
            <v>NÃO PODE PAGAR</v>
          </cell>
          <cell r="AB208">
            <v>0</v>
          </cell>
          <cell r="AC208">
            <v>120</v>
          </cell>
          <cell r="AD208" t="str">
            <v>I</v>
          </cell>
          <cell r="AE208">
            <v>120</v>
          </cell>
          <cell r="AF208">
            <v>0</v>
          </cell>
          <cell r="AG208">
            <v>0</v>
          </cell>
        </row>
        <row r="209">
          <cell r="A209">
            <v>192</v>
          </cell>
          <cell r="B209" t="str">
            <v>I</v>
          </cell>
          <cell r="C209">
            <v>120</v>
          </cell>
          <cell r="D209">
            <v>120</v>
          </cell>
          <cell r="Q209" t="str">
            <v/>
          </cell>
          <cell r="R209" t="str">
            <v/>
          </cell>
          <cell r="S209" t="str">
            <v>-</v>
          </cell>
          <cell r="T209" t="str">
            <v>-</v>
          </cell>
          <cell r="U209">
            <v>1</v>
          </cell>
          <cell r="V209" t="str">
            <v>-</v>
          </cell>
          <cell r="W209" t="str">
            <v>NÃO PODE PAGAR</v>
          </cell>
          <cell r="X209">
            <v>1</v>
          </cell>
          <cell r="Z209" t="str">
            <v>NÃO PODE PAGAR</v>
          </cell>
          <cell r="AB209">
            <v>0</v>
          </cell>
          <cell r="AC209">
            <v>120</v>
          </cell>
          <cell r="AD209" t="str">
            <v>I</v>
          </cell>
          <cell r="AE209">
            <v>120</v>
          </cell>
          <cell r="AF209">
            <v>0</v>
          </cell>
          <cell r="AG209">
            <v>0</v>
          </cell>
        </row>
        <row r="210">
          <cell r="A210">
            <v>193</v>
          </cell>
          <cell r="B210" t="str">
            <v>I</v>
          </cell>
          <cell r="C210">
            <v>120</v>
          </cell>
          <cell r="D210">
            <v>120</v>
          </cell>
          <cell r="Q210" t="str">
            <v/>
          </cell>
          <cell r="R210" t="str">
            <v/>
          </cell>
          <cell r="S210" t="str">
            <v>-</v>
          </cell>
          <cell r="T210" t="str">
            <v>-</v>
          </cell>
          <cell r="U210">
            <v>1</v>
          </cell>
          <cell r="V210" t="str">
            <v>-</v>
          </cell>
          <cell r="W210" t="str">
            <v>NÃO PODE PAGAR</v>
          </cell>
          <cell r="X210">
            <v>1</v>
          </cell>
          <cell r="Z210" t="str">
            <v>NÃO PODE PAGAR</v>
          </cell>
          <cell r="AB210">
            <v>0</v>
          </cell>
          <cell r="AC210">
            <v>120</v>
          </cell>
          <cell r="AD210" t="str">
            <v>I</v>
          </cell>
          <cell r="AE210">
            <v>120</v>
          </cell>
          <cell r="AF210">
            <v>0</v>
          </cell>
          <cell r="AG210">
            <v>0</v>
          </cell>
        </row>
        <row r="211">
          <cell r="A211">
            <v>194</v>
          </cell>
          <cell r="B211" t="str">
            <v>I</v>
          </cell>
          <cell r="C211">
            <v>120</v>
          </cell>
          <cell r="D211">
            <v>120</v>
          </cell>
          <cell r="Q211" t="str">
            <v/>
          </cell>
          <cell r="R211" t="str">
            <v/>
          </cell>
          <cell r="S211" t="str">
            <v>-</v>
          </cell>
          <cell r="T211" t="str">
            <v>-</v>
          </cell>
          <cell r="U211">
            <v>1</v>
          </cell>
          <cell r="V211" t="str">
            <v>-</v>
          </cell>
          <cell r="W211" t="str">
            <v>NÃO PODE PAGAR</v>
          </cell>
          <cell r="X211">
            <v>1</v>
          </cell>
          <cell r="Z211" t="str">
            <v>NÃO PODE PAGAR</v>
          </cell>
          <cell r="AB211">
            <v>0</v>
          </cell>
          <cell r="AC211">
            <v>120</v>
          </cell>
          <cell r="AD211" t="str">
            <v>I</v>
          </cell>
          <cell r="AE211">
            <v>120</v>
          </cell>
          <cell r="AF211">
            <v>0</v>
          </cell>
          <cell r="AG211">
            <v>0</v>
          </cell>
        </row>
        <row r="212">
          <cell r="A212">
            <v>195</v>
          </cell>
          <cell r="B212" t="str">
            <v>I</v>
          </cell>
          <cell r="C212">
            <v>120</v>
          </cell>
          <cell r="D212">
            <v>120</v>
          </cell>
          <cell r="Q212" t="str">
            <v/>
          </cell>
          <cell r="R212" t="str">
            <v/>
          </cell>
          <cell r="S212" t="str">
            <v>-</v>
          </cell>
          <cell r="T212" t="str">
            <v>-</v>
          </cell>
          <cell r="U212">
            <v>1</v>
          </cell>
          <cell r="V212" t="str">
            <v>-</v>
          </cell>
          <cell r="W212" t="str">
            <v>NÃO PODE PAGAR</v>
          </cell>
          <cell r="X212">
            <v>1</v>
          </cell>
          <cell r="Z212" t="str">
            <v>NÃO PODE PAGAR</v>
          </cell>
          <cell r="AB212">
            <v>0</v>
          </cell>
          <cell r="AC212">
            <v>120</v>
          </cell>
          <cell r="AD212" t="str">
            <v>I</v>
          </cell>
          <cell r="AE212">
            <v>120</v>
          </cell>
          <cell r="AF212">
            <v>0</v>
          </cell>
          <cell r="AG212">
            <v>0</v>
          </cell>
        </row>
        <row r="213">
          <cell r="A213">
            <v>196</v>
          </cell>
          <cell r="B213" t="str">
            <v>I</v>
          </cell>
          <cell r="C213">
            <v>120</v>
          </cell>
          <cell r="D213">
            <v>120</v>
          </cell>
          <cell r="Q213" t="str">
            <v/>
          </cell>
          <cell r="R213" t="str">
            <v/>
          </cell>
          <cell r="S213" t="str">
            <v>-</v>
          </cell>
          <cell r="T213" t="str">
            <v>-</v>
          </cell>
          <cell r="U213">
            <v>1</v>
          </cell>
          <cell r="V213" t="str">
            <v>-</v>
          </cell>
          <cell r="W213" t="str">
            <v>NÃO PODE PAGAR</v>
          </cell>
          <cell r="X213">
            <v>1</v>
          </cell>
          <cell r="Z213" t="str">
            <v>NÃO PODE PAGAR</v>
          </cell>
          <cell r="AB213">
            <v>0</v>
          </cell>
          <cell r="AC213">
            <v>120</v>
          </cell>
          <cell r="AD213" t="str">
            <v>I</v>
          </cell>
          <cell r="AE213">
            <v>120</v>
          </cell>
          <cell r="AF213">
            <v>0</v>
          </cell>
          <cell r="AG213">
            <v>0</v>
          </cell>
        </row>
        <row r="214">
          <cell r="A214">
            <v>197</v>
          </cell>
          <cell r="B214" t="str">
            <v>I</v>
          </cell>
          <cell r="C214">
            <v>120</v>
          </cell>
          <cell r="Q214" t="str">
            <v/>
          </cell>
          <cell r="R214" t="str">
            <v/>
          </cell>
          <cell r="S214" t="str">
            <v>-</v>
          </cell>
          <cell r="T214" t="str">
            <v>-</v>
          </cell>
          <cell r="U214" t="str">
            <v/>
          </cell>
          <cell r="V214" t="str">
            <v>-</v>
          </cell>
          <cell r="W214" t="str">
            <v>NÃO PODE PAGAR</v>
          </cell>
          <cell r="Z214" t="str">
            <v>NÃO PODE PAGAR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</row>
        <row r="215">
          <cell r="A215">
            <v>198</v>
          </cell>
          <cell r="B215" t="str">
            <v>II</v>
          </cell>
          <cell r="C215">
            <v>240</v>
          </cell>
          <cell r="G215">
            <v>240</v>
          </cell>
          <cell r="Q215" t="str">
            <v/>
          </cell>
          <cell r="R215" t="str">
            <v/>
          </cell>
          <cell r="S215" t="str">
            <v>-</v>
          </cell>
          <cell r="T215" t="str">
            <v>-</v>
          </cell>
          <cell r="U215">
            <v>1</v>
          </cell>
          <cell r="V215" t="str">
            <v>-</v>
          </cell>
          <cell r="W215" t="str">
            <v>NÃO PODE PAGAR</v>
          </cell>
          <cell r="X215">
            <v>1</v>
          </cell>
          <cell r="Z215" t="str">
            <v>NÃO PODE PAGAR</v>
          </cell>
          <cell r="AB215">
            <v>0</v>
          </cell>
          <cell r="AC215">
            <v>240</v>
          </cell>
          <cell r="AD215" t="str">
            <v>II</v>
          </cell>
          <cell r="AE215">
            <v>240</v>
          </cell>
          <cell r="AF215">
            <v>0</v>
          </cell>
          <cell r="AG215">
            <v>0</v>
          </cell>
        </row>
        <row r="216">
          <cell r="A216">
            <v>199</v>
          </cell>
          <cell r="B216" t="str">
            <v>I</v>
          </cell>
          <cell r="C216">
            <v>120</v>
          </cell>
          <cell r="D216">
            <v>120</v>
          </cell>
          <cell r="Q216" t="str">
            <v/>
          </cell>
          <cell r="R216" t="str">
            <v/>
          </cell>
          <cell r="S216" t="str">
            <v>-</v>
          </cell>
          <cell r="T216" t="str">
            <v>-</v>
          </cell>
          <cell r="U216">
            <v>1</v>
          </cell>
          <cell r="V216" t="str">
            <v>-</v>
          </cell>
          <cell r="W216" t="str">
            <v>NÃO PODE PAGAR</v>
          </cell>
          <cell r="X216">
            <v>1</v>
          </cell>
          <cell r="Z216" t="str">
            <v>NÃO PODE PAGAR</v>
          </cell>
          <cell r="AB216">
            <v>0</v>
          </cell>
          <cell r="AC216">
            <v>120</v>
          </cell>
          <cell r="AD216" t="str">
            <v>I</v>
          </cell>
          <cell r="AE216">
            <v>120</v>
          </cell>
          <cell r="AF216">
            <v>0</v>
          </cell>
          <cell r="AG216">
            <v>0</v>
          </cell>
        </row>
        <row r="217">
          <cell r="A217">
            <v>200</v>
          </cell>
          <cell r="B217" t="str">
            <v>II</v>
          </cell>
          <cell r="C217">
            <v>240</v>
          </cell>
          <cell r="G217">
            <v>240</v>
          </cell>
          <cell r="Q217" t="str">
            <v/>
          </cell>
          <cell r="R217" t="str">
            <v/>
          </cell>
          <cell r="S217" t="str">
            <v>-</v>
          </cell>
          <cell r="T217" t="str">
            <v>-</v>
          </cell>
          <cell r="U217">
            <v>1</v>
          </cell>
          <cell r="V217" t="str">
            <v>-</v>
          </cell>
          <cell r="W217" t="str">
            <v>NÃO PODE PAGAR</v>
          </cell>
          <cell r="X217">
            <v>1</v>
          </cell>
          <cell r="Z217" t="str">
            <v>NÃO PODE PAGAR</v>
          </cell>
          <cell r="AB217">
            <v>0</v>
          </cell>
          <cell r="AC217">
            <v>240</v>
          </cell>
          <cell r="AD217" t="str">
            <v>II</v>
          </cell>
          <cell r="AE217">
            <v>240</v>
          </cell>
          <cell r="AF217">
            <v>0</v>
          </cell>
          <cell r="AG217">
            <v>0</v>
          </cell>
        </row>
        <row r="218">
          <cell r="A218">
            <v>201</v>
          </cell>
          <cell r="B218" t="str">
            <v>I</v>
          </cell>
          <cell r="C218">
            <v>120</v>
          </cell>
          <cell r="D218">
            <v>120</v>
          </cell>
          <cell r="H218" t="str">
            <v xml:space="preserve"> </v>
          </cell>
          <cell r="Q218" t="str">
            <v/>
          </cell>
          <cell r="R218" t="str">
            <v/>
          </cell>
          <cell r="S218" t="str">
            <v>-</v>
          </cell>
          <cell r="T218" t="str">
            <v>-</v>
          </cell>
          <cell r="U218">
            <v>1</v>
          </cell>
          <cell r="V218" t="str">
            <v>-</v>
          </cell>
          <cell r="W218" t="str">
            <v>NÃO PODE PAGAR</v>
          </cell>
          <cell r="X218">
            <v>1</v>
          </cell>
          <cell r="Z218" t="str">
            <v>NÃO PODE PAGAR</v>
          </cell>
          <cell r="AB218">
            <v>0</v>
          </cell>
          <cell r="AC218">
            <v>120</v>
          </cell>
          <cell r="AD218" t="str">
            <v>I</v>
          </cell>
          <cell r="AE218">
            <v>120</v>
          </cell>
          <cell r="AF218">
            <v>0</v>
          </cell>
          <cell r="AG218">
            <v>0</v>
          </cell>
        </row>
        <row r="219">
          <cell r="A219">
            <v>202</v>
          </cell>
          <cell r="B219" t="str">
            <v>I</v>
          </cell>
          <cell r="C219">
            <v>120</v>
          </cell>
          <cell r="D219">
            <v>120</v>
          </cell>
          <cell r="Q219" t="str">
            <v/>
          </cell>
          <cell r="R219" t="str">
            <v/>
          </cell>
          <cell r="S219" t="str">
            <v>-</v>
          </cell>
          <cell r="T219" t="str">
            <v>-</v>
          </cell>
          <cell r="U219">
            <v>1</v>
          </cell>
          <cell r="V219" t="str">
            <v>-</v>
          </cell>
          <cell r="W219" t="str">
            <v>NÃO PODE PAGAR</v>
          </cell>
          <cell r="X219">
            <v>1</v>
          </cell>
          <cell r="Z219" t="str">
            <v>NÃO PODE PAGAR</v>
          </cell>
          <cell r="AB219">
            <v>0</v>
          </cell>
          <cell r="AC219">
            <v>120</v>
          </cell>
          <cell r="AD219" t="str">
            <v>I</v>
          </cell>
          <cell r="AE219">
            <v>120</v>
          </cell>
          <cell r="AF219">
            <v>0</v>
          </cell>
          <cell r="AG219">
            <v>0</v>
          </cell>
        </row>
      </sheetData>
      <sheetData sheetId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N_FISICO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. I Lim Sup"/>
      <sheetName val="Anexo II"/>
      <sheetName val="Anexo III"/>
      <sheetName val="Anexo IV"/>
      <sheetName val="Anexo V"/>
      <sheetName val="Anexo VI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áveis"/>
      <sheetName val="Plan.Recursos"/>
      <sheetName val="Composição"/>
      <sheetName val="Plan.Preços"/>
      <sheetName val="Plan.Preços - Impressão"/>
      <sheetName val="Plan.Resumo"/>
      <sheetName val="Banco de Preços"/>
      <sheetName val="LDI"/>
      <sheetName val="LDI Mat"/>
      <sheetName val="Var Relat"/>
      <sheetName val="Plan.Preços materiais"/>
      <sheetName val="Enc.Sociais"/>
      <sheetName val="Entrada"/>
      <sheetName val="Saída"/>
      <sheetName val="Adm.Local"/>
      <sheetName val="Mobiliz. e Desmobiliz."/>
      <sheetName val="Plano da obra"/>
      <sheetName val="Rotat.Media MO"/>
      <sheetName val="EPI Mat.Div.Ferram.Miudo"/>
      <sheetName val="Financ.Obra"/>
      <sheetName val="Parametrização"/>
      <sheetName val="Corr.Preços"/>
      <sheetName val="Periculos."/>
      <sheetName val="Refeições"/>
      <sheetName val="Imp_HE"/>
      <sheetName val="Improd.Chuva"/>
      <sheetName val="Módulo1"/>
      <sheetName val="Módulo2"/>
      <sheetName val="Módulo3"/>
      <sheetName val="Módulo4"/>
      <sheetName val="Módulo5"/>
      <sheetName val="Módulo6"/>
    </sheetNames>
    <sheetDataSet>
      <sheetData sheetId="0">
        <row r="43">
          <cell r="N43">
            <v>1.0295152953363411</v>
          </cell>
        </row>
        <row r="98">
          <cell r="N98">
            <v>8.8545886009023619E-2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CH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"/>
      <sheetName val="Anexo II"/>
      <sheetName val="Anexo III"/>
      <sheetName val="Anexo IV"/>
      <sheetName val="Anexo V"/>
      <sheetName val=" VI"/>
      <sheetName val="Plan-1-"/>
      <sheetName val="Plan-2-"/>
      <sheetName val="Plan-3-"/>
      <sheetName val="Plan-4-"/>
      <sheetName val="Plan-5-"/>
      <sheetName val="Plan1"/>
      <sheetName val="Plan2"/>
      <sheetName val="Plan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ENCARGOS"/>
      <sheetName val="GRAF MO DIR 24"/>
      <sheetName val="GRAF MO DIR 36"/>
      <sheetName val="GRAF MO IND 24"/>
      <sheetName val="GRAF MO IND 36"/>
    </sheetNames>
    <sheetDataSet>
      <sheetData sheetId="0" refreshError="1">
        <row r="12">
          <cell r="H12">
            <v>12</v>
          </cell>
          <cell r="I12">
            <v>24</v>
          </cell>
          <cell r="J12">
            <v>0</v>
          </cell>
          <cell r="K12">
            <v>0</v>
          </cell>
        </row>
        <row r="13">
          <cell r="H13">
            <v>13</v>
          </cell>
          <cell r="I13">
            <v>25</v>
          </cell>
          <cell r="J13">
            <v>0.08</v>
          </cell>
          <cell r="K13">
            <v>0.08</v>
          </cell>
        </row>
        <row r="14">
          <cell r="H14">
            <v>14</v>
          </cell>
          <cell r="I14">
            <v>26</v>
          </cell>
          <cell r="J14">
            <v>0.08</v>
          </cell>
          <cell r="K14">
            <v>0.16</v>
          </cell>
        </row>
        <row r="15">
          <cell r="H15">
            <v>15</v>
          </cell>
          <cell r="I15">
            <v>27</v>
          </cell>
          <cell r="J15">
            <v>0.08</v>
          </cell>
          <cell r="K15">
            <v>0.24</v>
          </cell>
        </row>
        <row r="16">
          <cell r="H16">
            <v>16</v>
          </cell>
          <cell r="I16">
            <v>28</v>
          </cell>
          <cell r="J16">
            <v>0.09</v>
          </cell>
          <cell r="K16">
            <v>0.32999999999999996</v>
          </cell>
        </row>
        <row r="17">
          <cell r="H17">
            <v>17</v>
          </cell>
          <cell r="I17">
            <v>29</v>
          </cell>
          <cell r="J17">
            <v>0.09</v>
          </cell>
          <cell r="K17">
            <v>0.41999999999999993</v>
          </cell>
        </row>
        <row r="18">
          <cell r="H18">
            <v>18</v>
          </cell>
          <cell r="I18">
            <v>30</v>
          </cell>
          <cell r="J18">
            <v>0.09</v>
          </cell>
          <cell r="K18">
            <v>0.5099999999999999</v>
          </cell>
        </row>
        <row r="19">
          <cell r="H19">
            <v>19</v>
          </cell>
          <cell r="I19">
            <v>31</v>
          </cell>
          <cell r="J19">
            <v>0.09</v>
          </cell>
          <cell r="K19">
            <v>0.59999999999999987</v>
          </cell>
        </row>
        <row r="20">
          <cell r="H20">
            <v>20</v>
          </cell>
          <cell r="I20">
            <v>32</v>
          </cell>
          <cell r="J20">
            <v>0.08</v>
          </cell>
          <cell r="K20">
            <v>0.67999999999999983</v>
          </cell>
        </row>
        <row r="21">
          <cell r="H21">
            <v>21</v>
          </cell>
          <cell r="I21">
            <v>33</v>
          </cell>
          <cell r="J21">
            <v>0.08</v>
          </cell>
          <cell r="K21">
            <v>0.75999999999999979</v>
          </cell>
        </row>
        <row r="22">
          <cell r="H22">
            <v>22</v>
          </cell>
          <cell r="I22">
            <v>34</v>
          </cell>
          <cell r="J22">
            <v>0.08</v>
          </cell>
          <cell r="K22">
            <v>0.83999999999999975</v>
          </cell>
        </row>
        <row r="23">
          <cell r="H23">
            <v>23</v>
          </cell>
          <cell r="I23">
            <v>35</v>
          </cell>
          <cell r="J23">
            <v>0.08</v>
          </cell>
          <cell r="K23">
            <v>0.91999999999999971</v>
          </cell>
        </row>
        <row r="24">
          <cell r="H24">
            <v>24</v>
          </cell>
          <cell r="I24">
            <v>36</v>
          </cell>
          <cell r="J24">
            <v>0.08</v>
          </cell>
          <cell r="K24">
            <v>0.99999999999999967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 Financeira"/>
      <sheetName val="Prev díssidio "/>
      <sheetName val="Anex VIII Encargos Soc"/>
      <sheetName val="Anex IX Encargos Soc"/>
      <sheetName val="D"/>
      <sheetName val="Anexos do Edital"/>
      <sheetName val="Anex. I Lim. Sup"/>
      <sheetName val="Anex. IV Adicionais"/>
      <sheetName val="Anex V Plan. Equipam."/>
      <sheetName val="Anex VII Resumo"/>
      <sheetName val="Anex VIII Enc Soc A"/>
      <sheetName val="Anex IX Enc  Soc B"/>
      <sheetName val="Mem Enc Soc TA"/>
      <sheetName val="Mem Enc Soc TB"/>
      <sheetName val="Cap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JANEIRO2005"/>
    </sheetNames>
    <sheetDataSet>
      <sheetData sheetId="0" refreshError="1"/>
      <sheetData sheetId="1" refreshError="1">
        <row r="5">
          <cell r="B5" t="str">
            <v>002</v>
          </cell>
          <cell r="C5" t="str">
            <v>ALESSANDRO GALVÃO MAFRA</v>
          </cell>
          <cell r="D5" t="str">
            <v>AUXILIAR DE MATERIAL</v>
          </cell>
          <cell r="E5" t="str">
            <v>006/04</v>
          </cell>
          <cell r="F5" t="str">
            <v>04/2005</v>
          </cell>
          <cell r="G5" t="str">
            <v>IV</v>
          </cell>
          <cell r="H5" t="str">
            <v>T2</v>
          </cell>
          <cell r="I5">
            <v>9.09</v>
          </cell>
          <cell r="J5">
            <v>1999.8</v>
          </cell>
          <cell r="K5">
            <v>3.5897727272727273</v>
          </cell>
          <cell r="L5">
            <v>789.75</v>
          </cell>
          <cell r="M5" t="str">
            <v>210703</v>
          </cell>
          <cell r="N5">
            <v>8.6287671232876715</v>
          </cell>
          <cell r="O5" t="str">
            <v>ECCH.T</v>
          </cell>
          <cell r="P5">
            <v>0.32876712328767121</v>
          </cell>
          <cell r="Q5">
            <v>856.87874999999997</v>
          </cell>
        </row>
        <row r="6">
          <cell r="B6" t="str">
            <v>003</v>
          </cell>
          <cell r="C6" t="str">
            <v>ANA MARIA SANTOS DE OLIVEIRA</v>
          </cell>
          <cell r="D6" t="str">
            <v>ENCARREGADA SERV.GER</v>
          </cell>
          <cell r="E6" t="str">
            <v>008/04</v>
          </cell>
          <cell r="F6" t="str">
            <v>06/2005</v>
          </cell>
          <cell r="G6" t="str">
            <v>VIII</v>
          </cell>
          <cell r="H6" t="str">
            <v>T1</v>
          </cell>
          <cell r="I6">
            <v>11.63</v>
          </cell>
          <cell r="J6">
            <v>2558.6000000000004</v>
          </cell>
          <cell r="K6">
            <v>4.5949090909090913</v>
          </cell>
          <cell r="L6">
            <v>1010.88</v>
          </cell>
          <cell r="M6" t="str">
            <v>210703</v>
          </cell>
          <cell r="N6">
            <v>12.228767123287671</v>
          </cell>
          <cell r="O6" t="str">
            <v>ECCH.T</v>
          </cell>
          <cell r="P6">
            <v>0.32876712328767121</v>
          </cell>
          <cell r="Q6">
            <v>1096.8047999999999</v>
          </cell>
        </row>
        <row r="7">
          <cell r="B7" t="str">
            <v>005</v>
          </cell>
          <cell r="C7" t="str">
            <v>ANDRE LUIS JOANNI MAFRA</v>
          </cell>
          <cell r="D7" t="str">
            <v>AUXILIAR TECNICO</v>
          </cell>
          <cell r="E7" t="str">
            <v>002/04</v>
          </cell>
          <cell r="F7" t="str">
            <v>01/2005</v>
          </cell>
          <cell r="G7" t="str">
            <v>IV</v>
          </cell>
          <cell r="H7" t="str">
            <v>T2</v>
          </cell>
          <cell r="I7">
            <v>9.09</v>
          </cell>
          <cell r="J7">
            <v>1999.8</v>
          </cell>
          <cell r="K7">
            <v>3.5897727272727273</v>
          </cell>
          <cell r="L7">
            <v>789.75</v>
          </cell>
          <cell r="M7" t="str">
            <v>210703</v>
          </cell>
          <cell r="N7">
            <v>4.4287671232876704</v>
          </cell>
          <cell r="O7" t="str">
            <v>ECCH.T</v>
          </cell>
          <cell r="P7">
            <v>0.32876712328767121</v>
          </cell>
          <cell r="Q7">
            <v>856.87874999999997</v>
          </cell>
        </row>
        <row r="8">
          <cell r="B8" t="str">
            <v>006</v>
          </cell>
          <cell r="C8" t="str">
            <v>ANDRIELLY DE CARVALHO DOURADO</v>
          </cell>
          <cell r="D8" t="str">
            <v>TECNICO NIVEL MEDIO</v>
          </cell>
          <cell r="E8" t="str">
            <v>002/04</v>
          </cell>
          <cell r="F8" t="str">
            <v>01/2005</v>
          </cell>
          <cell r="G8" t="str">
            <v>III</v>
          </cell>
          <cell r="H8" t="str">
            <v>T3</v>
          </cell>
          <cell r="I8">
            <v>19.39</v>
          </cell>
          <cell r="J8">
            <v>4265.8</v>
          </cell>
          <cell r="K8">
            <v>7.6581818181818182</v>
          </cell>
          <cell r="L8">
            <v>1684.8</v>
          </cell>
          <cell r="M8" t="str">
            <v>210703</v>
          </cell>
          <cell r="N8">
            <v>12.42876712328767</v>
          </cell>
          <cell r="O8" t="str">
            <v>ECCH.T</v>
          </cell>
          <cell r="P8">
            <v>0.32876712328767121</v>
          </cell>
          <cell r="Q8">
            <v>1828.008</v>
          </cell>
        </row>
        <row r="9">
          <cell r="B9" t="str">
            <v>007</v>
          </cell>
          <cell r="C9" t="str">
            <v>ANGELO NUNO SANT'ANNA CAMPOS</v>
          </cell>
          <cell r="D9" t="str">
            <v>ENGENHEIRO</v>
          </cell>
          <cell r="E9" t="str">
            <v>013/04</v>
          </cell>
          <cell r="F9" t="str">
            <v>13/2005</v>
          </cell>
          <cell r="G9" t="str">
            <v>XIII</v>
          </cell>
          <cell r="H9" t="str">
            <v>T3</v>
          </cell>
          <cell r="I9">
            <v>35.869999999999997</v>
          </cell>
          <cell r="J9">
            <v>7891.4</v>
          </cell>
          <cell r="K9">
            <v>14.167636363636364</v>
          </cell>
          <cell r="L9">
            <v>3116.88</v>
          </cell>
          <cell r="M9" t="str">
            <v>210703</v>
          </cell>
          <cell r="N9" t="str">
            <v>Até 6 A</v>
          </cell>
          <cell r="O9" t="str">
            <v>PRAD B</v>
          </cell>
          <cell r="P9">
            <v>0.32876712328767121</v>
          </cell>
          <cell r="Q9">
            <v>3381.8148000000001</v>
          </cell>
        </row>
        <row r="10">
          <cell r="B10" t="str">
            <v>008</v>
          </cell>
          <cell r="C10" t="str">
            <v>ANTONIO PINTO</v>
          </cell>
          <cell r="D10" t="str">
            <v>TECNICO ESPECIALIZADO</v>
          </cell>
          <cell r="E10" t="str">
            <v>006/04</v>
          </cell>
          <cell r="F10" t="str">
            <v>04/2005</v>
          </cell>
          <cell r="G10" t="str">
            <v>III</v>
          </cell>
          <cell r="H10" t="str">
            <v>T3</v>
          </cell>
          <cell r="I10">
            <v>19.39</v>
          </cell>
          <cell r="J10">
            <v>4265.8</v>
          </cell>
          <cell r="K10">
            <v>7.6581818181818182</v>
          </cell>
          <cell r="L10">
            <v>1684.8</v>
          </cell>
          <cell r="M10" t="str">
            <v>210703</v>
          </cell>
          <cell r="N10">
            <v>29.128767123287673</v>
          </cell>
          <cell r="O10" t="str">
            <v>ECCH.T</v>
          </cell>
          <cell r="P10">
            <v>0.32876712328767121</v>
          </cell>
          <cell r="Q10">
            <v>1828.008</v>
          </cell>
        </row>
        <row r="11">
          <cell r="B11" t="str">
            <v>009</v>
          </cell>
          <cell r="C11" t="str">
            <v>AYSLAN MAFRA AZEVEDO</v>
          </cell>
          <cell r="D11" t="str">
            <v>ASSISTENTE DE TECNICO</v>
          </cell>
          <cell r="E11" t="str">
            <v>013/04</v>
          </cell>
          <cell r="F11" t="str">
            <v>12/2005</v>
          </cell>
          <cell r="G11" t="str">
            <v>III</v>
          </cell>
          <cell r="H11" t="str">
            <v>T1</v>
          </cell>
          <cell r="I11">
            <v>12.96</v>
          </cell>
          <cell r="J11">
            <v>2851.2000000000003</v>
          </cell>
          <cell r="K11">
            <v>5.1214090909090908</v>
          </cell>
          <cell r="L11">
            <v>1126.71</v>
          </cell>
          <cell r="M11" t="str">
            <v>210703</v>
          </cell>
          <cell r="N11">
            <v>5.1287671232876715</v>
          </cell>
          <cell r="O11" t="str">
            <v>PRAD A</v>
          </cell>
          <cell r="P11">
            <v>0.32876712328767121</v>
          </cell>
          <cell r="Q11">
            <v>1222.48035</v>
          </cell>
        </row>
        <row r="12">
          <cell r="B12" t="str">
            <v>011</v>
          </cell>
          <cell r="C12" t="str">
            <v>BENEDITO DE PAULA CARDOSO</v>
          </cell>
          <cell r="D12" t="str">
            <v>MEIO OF OB CIVIS</v>
          </cell>
          <cell r="E12" t="str">
            <v>004/04</v>
          </cell>
          <cell r="F12" t="str">
            <v>09/2005</v>
          </cell>
          <cell r="G12" t="str">
            <v>VI</v>
          </cell>
          <cell r="H12" t="str">
            <v>T4</v>
          </cell>
          <cell r="I12">
            <v>8.48</v>
          </cell>
          <cell r="J12">
            <v>1865.6000000000001</v>
          </cell>
          <cell r="K12">
            <v>3.3504545454545456</v>
          </cell>
          <cell r="L12">
            <v>737.1</v>
          </cell>
          <cell r="M12" t="str">
            <v>210703</v>
          </cell>
          <cell r="N12">
            <v>18.228767123287671</v>
          </cell>
          <cell r="O12" t="str">
            <v>UHE LCBC</v>
          </cell>
          <cell r="P12">
            <v>0.32876712328767121</v>
          </cell>
          <cell r="Q12">
            <v>799.75350000000003</v>
          </cell>
        </row>
        <row r="13">
          <cell r="B13" t="str">
            <v>012</v>
          </cell>
          <cell r="C13" t="str">
            <v>BENEDITO FERNANDO MAFRA</v>
          </cell>
          <cell r="D13" t="str">
            <v>MONTADOR ELETROMEC.</v>
          </cell>
          <cell r="E13" t="str">
            <v>006/04</v>
          </cell>
          <cell r="F13" t="str">
            <v>04/2005</v>
          </cell>
          <cell r="G13" t="str">
            <v>IX</v>
          </cell>
          <cell r="H13" t="str">
            <v>T2</v>
          </cell>
          <cell r="I13">
            <v>11.51</v>
          </cell>
          <cell r="J13">
            <v>2532.1999999999998</v>
          </cell>
          <cell r="K13">
            <v>4.5470454545454544</v>
          </cell>
          <cell r="L13">
            <v>1000.35</v>
          </cell>
          <cell r="M13" t="str">
            <v>210703</v>
          </cell>
          <cell r="N13">
            <v>17.428767123287674</v>
          </cell>
          <cell r="O13" t="str">
            <v>UHE LCBC</v>
          </cell>
          <cell r="P13">
            <v>0.32876712328767121</v>
          </cell>
          <cell r="Q13">
            <v>1085.3797500000001</v>
          </cell>
        </row>
        <row r="14">
          <cell r="B14" t="str">
            <v>014</v>
          </cell>
          <cell r="C14" t="str">
            <v>BENEDITO SOUZA DA SILVA</v>
          </cell>
          <cell r="D14" t="str">
            <v>AUXILIAR DE TOPOGRAFIA</v>
          </cell>
          <cell r="E14" t="str">
            <v>004/04</v>
          </cell>
          <cell r="F14" t="str">
            <v>12/2005</v>
          </cell>
          <cell r="G14" t="str">
            <v>IV</v>
          </cell>
          <cell r="H14" t="str">
            <v>T2</v>
          </cell>
          <cell r="I14">
            <v>9.09</v>
          </cell>
          <cell r="J14">
            <v>1999.8</v>
          </cell>
          <cell r="K14">
            <v>3.5897727272727273</v>
          </cell>
          <cell r="L14">
            <v>789.75</v>
          </cell>
          <cell r="M14" t="str">
            <v>210703</v>
          </cell>
          <cell r="N14">
            <v>7.3287671232876708</v>
          </cell>
          <cell r="O14" t="str">
            <v>PRAD A</v>
          </cell>
          <cell r="P14">
            <v>0.32876712328767121</v>
          </cell>
          <cell r="Q14">
            <v>856.87874999999997</v>
          </cell>
        </row>
        <row r="15">
          <cell r="B15" t="str">
            <v>015</v>
          </cell>
          <cell r="C15" t="str">
            <v>BERNARDINO PEREIRA COSTA</v>
          </cell>
          <cell r="D15" t="str">
            <v>TECNICO NIVEL MEDIO</v>
          </cell>
          <cell r="E15" t="str">
            <v>013/04</v>
          </cell>
          <cell r="F15" t="str">
            <v>11/2005</v>
          </cell>
          <cell r="G15" t="str">
            <v>III</v>
          </cell>
          <cell r="H15" t="str">
            <v>T1</v>
          </cell>
          <cell r="I15">
            <v>12.96</v>
          </cell>
          <cell r="J15">
            <v>2851.2000000000003</v>
          </cell>
          <cell r="K15">
            <v>5.1214090909090908</v>
          </cell>
          <cell r="L15">
            <v>1126.71</v>
          </cell>
          <cell r="M15" t="str">
            <v>210703</v>
          </cell>
          <cell r="N15">
            <v>5.4287671232876704</v>
          </cell>
          <cell r="O15" t="str">
            <v>LT O. PRETO</v>
          </cell>
          <cell r="P15">
            <v>0.32876712328767121</v>
          </cell>
          <cell r="Q15">
            <v>1222.48035</v>
          </cell>
        </row>
        <row r="16">
          <cell r="B16" t="str">
            <v>016</v>
          </cell>
          <cell r="C16" t="str">
            <v>CARLOS EDUARDO BENFICA</v>
          </cell>
          <cell r="D16" t="str">
            <v>AUXILIAR DE ESCRITORIO</v>
          </cell>
          <cell r="E16" t="str">
            <v>009/04</v>
          </cell>
          <cell r="F16" t="str">
            <v>07/2005</v>
          </cell>
          <cell r="G16" t="str">
            <v>IV</v>
          </cell>
          <cell r="H16" t="str">
            <v>T1</v>
          </cell>
          <cell r="I16">
            <v>6.97</v>
          </cell>
          <cell r="J16">
            <v>1533.3999999999999</v>
          </cell>
          <cell r="K16">
            <v>2.7521590909090912</v>
          </cell>
          <cell r="L16">
            <v>605.47500000000002</v>
          </cell>
          <cell r="M16" t="str">
            <v>210703</v>
          </cell>
          <cell r="N16">
            <v>4.1287671232876715</v>
          </cell>
          <cell r="O16" t="str">
            <v>ECCH.T</v>
          </cell>
          <cell r="P16">
            <v>0.32876712328767121</v>
          </cell>
          <cell r="Q16">
            <v>656.94037500000002</v>
          </cell>
        </row>
        <row r="17">
          <cell r="B17" t="str">
            <v>017</v>
          </cell>
          <cell r="C17" t="str">
            <v>CARLOS ROBERTO XAVIER</v>
          </cell>
          <cell r="D17" t="str">
            <v>AUXILIAR TECNICO</v>
          </cell>
          <cell r="E17" t="str">
            <v>006/04</v>
          </cell>
          <cell r="F17" t="str">
            <v>04/2005</v>
          </cell>
          <cell r="G17" t="str">
            <v>IV</v>
          </cell>
          <cell r="H17" t="str">
            <v>T6</v>
          </cell>
          <cell r="I17">
            <v>18.78</v>
          </cell>
          <cell r="J17">
            <v>4131.6000000000004</v>
          </cell>
          <cell r="K17">
            <v>7.4188636363636364</v>
          </cell>
          <cell r="L17">
            <v>1632.15</v>
          </cell>
          <cell r="M17" t="str">
            <v>210703</v>
          </cell>
          <cell r="N17">
            <v>21.928767123287674</v>
          </cell>
          <cell r="O17" t="str">
            <v>ECCH.T</v>
          </cell>
          <cell r="P17">
            <v>0.32876712328767121</v>
          </cell>
          <cell r="Q17">
            <v>1770.8827500000002</v>
          </cell>
        </row>
        <row r="18">
          <cell r="B18" t="str">
            <v>020</v>
          </cell>
          <cell r="C18" t="str">
            <v>DARCI PEREIRA DA SILVA</v>
          </cell>
          <cell r="D18" t="str">
            <v>MOTORISTA II</v>
          </cell>
          <cell r="E18" t="str">
            <v>007/04</v>
          </cell>
          <cell r="F18" t="str">
            <v>05/2005</v>
          </cell>
          <cell r="G18" t="str">
            <v>X</v>
          </cell>
          <cell r="H18" t="str">
            <v>T3</v>
          </cell>
          <cell r="I18">
            <v>15.39</v>
          </cell>
          <cell r="J18">
            <v>3385.8</v>
          </cell>
          <cell r="K18">
            <v>6.0786818181818179</v>
          </cell>
          <cell r="L18">
            <v>1337.31</v>
          </cell>
          <cell r="M18" t="str">
            <v>210703</v>
          </cell>
          <cell r="N18">
            <v>27.028767123287672</v>
          </cell>
          <cell r="O18" t="str">
            <v>ECCH.T</v>
          </cell>
          <cell r="P18">
            <v>0.32876712328767121</v>
          </cell>
          <cell r="Q18">
            <v>1450.98135</v>
          </cell>
        </row>
        <row r="19">
          <cell r="B19" t="str">
            <v>023</v>
          </cell>
          <cell r="C19" t="str">
            <v>EMANUEL PEREIRA DOS SANTOS</v>
          </cell>
          <cell r="D19" t="str">
            <v>AJUDANTE</v>
          </cell>
          <cell r="E19" t="str">
            <v>008/04</v>
          </cell>
          <cell r="F19" t="str">
            <v>06/2005</v>
          </cell>
          <cell r="G19" t="str">
            <v>I</v>
          </cell>
          <cell r="H19" t="str">
            <v>T1</v>
          </cell>
          <cell r="I19">
            <v>6.24</v>
          </cell>
          <cell r="J19">
            <v>1372.8</v>
          </cell>
          <cell r="K19">
            <v>2.4649772727272725</v>
          </cell>
          <cell r="L19">
            <v>542.29499999999996</v>
          </cell>
          <cell r="M19" t="str">
            <v>210703</v>
          </cell>
          <cell r="N19">
            <v>6.4287671232876704</v>
          </cell>
          <cell r="O19" t="str">
            <v>ECCH.T</v>
          </cell>
          <cell r="P19">
            <v>0.32876712328767121</v>
          </cell>
          <cell r="Q19">
            <v>588.39007499999991</v>
          </cell>
        </row>
        <row r="20">
          <cell r="B20" t="str">
            <v>024</v>
          </cell>
          <cell r="C20" t="str">
            <v>ERODI RODRIGUES BUENO</v>
          </cell>
          <cell r="D20" t="str">
            <v>MONT.EST.METALICAS</v>
          </cell>
          <cell r="E20" t="str">
            <v>004/04</v>
          </cell>
          <cell r="F20" t="str">
            <v>16/2005</v>
          </cell>
          <cell r="G20" t="str">
            <v>IX</v>
          </cell>
          <cell r="H20" t="str">
            <v>T3</v>
          </cell>
          <cell r="I20">
            <v>12.72</v>
          </cell>
          <cell r="J20">
            <v>2798.4</v>
          </cell>
          <cell r="K20">
            <v>5.0256818181818188</v>
          </cell>
          <cell r="L20">
            <v>1105.6500000000001</v>
          </cell>
          <cell r="M20" t="str">
            <v>210703</v>
          </cell>
          <cell r="N20">
            <v>19.828767123287673</v>
          </cell>
          <cell r="O20" t="str">
            <v>SE ANGRA</v>
          </cell>
          <cell r="P20">
            <v>0.32876712328767121</v>
          </cell>
          <cell r="Q20">
            <v>1199.6302500000002</v>
          </cell>
        </row>
        <row r="21">
          <cell r="B21" t="str">
            <v>025</v>
          </cell>
          <cell r="C21" t="str">
            <v>EVANDRO FRANCISCO GONÇALVES JR</v>
          </cell>
          <cell r="D21" t="str">
            <v>ELETRICISTA DE PNL</v>
          </cell>
          <cell r="E21" t="str">
            <v>006/04</v>
          </cell>
          <cell r="F21" t="str">
            <v>04/2005</v>
          </cell>
          <cell r="G21" t="str">
            <v>VII</v>
          </cell>
          <cell r="H21" t="str">
            <v>T3</v>
          </cell>
          <cell r="I21">
            <v>10.9</v>
          </cell>
          <cell r="J21">
            <v>2398</v>
          </cell>
          <cell r="K21">
            <v>4.3077272727272726</v>
          </cell>
          <cell r="L21">
            <v>947.7</v>
          </cell>
          <cell r="M21" t="str">
            <v>210703</v>
          </cell>
          <cell r="N21">
            <v>11.228767123287671</v>
          </cell>
          <cell r="O21" t="str">
            <v>ECCH.T</v>
          </cell>
          <cell r="P21">
            <v>0.32876712328767121</v>
          </cell>
          <cell r="Q21">
            <v>1028.2545</v>
          </cell>
        </row>
        <row r="22">
          <cell r="B22" t="str">
            <v>026</v>
          </cell>
          <cell r="C22" t="str">
            <v>FABRICIO BRANDÃO</v>
          </cell>
          <cell r="D22" t="str">
            <v>TECNICO NIVEL MEDIO</v>
          </cell>
          <cell r="E22" t="str">
            <v>013/04</v>
          </cell>
          <cell r="F22" t="str">
            <v>11/2005</v>
          </cell>
          <cell r="G22" t="str">
            <v>III</v>
          </cell>
          <cell r="H22" t="str">
            <v>T1</v>
          </cell>
          <cell r="I22">
            <v>12.96</v>
          </cell>
          <cell r="J22">
            <v>2851.2000000000003</v>
          </cell>
          <cell r="K22">
            <v>5.1214090909090908</v>
          </cell>
          <cell r="L22">
            <v>1126.71</v>
          </cell>
          <cell r="M22" t="str">
            <v>210703</v>
          </cell>
          <cell r="N22">
            <v>7.0287671232876718</v>
          </cell>
          <cell r="O22" t="str">
            <v>LT O. PRETO</v>
          </cell>
          <cell r="P22">
            <v>0.32876712328767121</v>
          </cell>
          <cell r="Q22">
            <v>1222.48035</v>
          </cell>
        </row>
        <row r="23">
          <cell r="B23" t="str">
            <v>027</v>
          </cell>
          <cell r="C23" t="str">
            <v>FLAVIO LUIZ DO CARMO</v>
          </cell>
          <cell r="D23" t="str">
            <v>PINTOR</v>
          </cell>
          <cell r="E23" t="str">
            <v>006/04</v>
          </cell>
          <cell r="F23" t="str">
            <v>04/2005</v>
          </cell>
          <cell r="G23" t="str">
            <v>V</v>
          </cell>
          <cell r="H23" t="str">
            <v>T2</v>
          </cell>
          <cell r="I23">
            <v>7.88</v>
          </cell>
          <cell r="J23">
            <v>1733.6</v>
          </cell>
          <cell r="K23">
            <v>3.1111363636363638</v>
          </cell>
          <cell r="L23">
            <v>684.45</v>
          </cell>
          <cell r="M23" t="str">
            <v>210703</v>
          </cell>
          <cell r="N23">
            <v>4.6287671232876715</v>
          </cell>
          <cell r="O23" t="str">
            <v>ECCH.T</v>
          </cell>
          <cell r="P23">
            <v>0.32876712328767121</v>
          </cell>
          <cell r="Q23">
            <v>742.62825000000009</v>
          </cell>
        </row>
        <row r="24">
          <cell r="B24" t="str">
            <v>028</v>
          </cell>
          <cell r="C24" t="str">
            <v>GERALDO CELIO MARCIANO</v>
          </cell>
          <cell r="D24" t="str">
            <v>MONT.ELETROMEC.</v>
          </cell>
          <cell r="E24" t="str">
            <v>010/04</v>
          </cell>
          <cell r="F24" t="str">
            <v>09/2005</v>
          </cell>
          <cell r="G24" t="str">
            <v>IX</v>
          </cell>
          <cell r="H24" t="str">
            <v>T3</v>
          </cell>
          <cell r="I24">
            <v>12.72</v>
          </cell>
          <cell r="J24">
            <v>2798.4</v>
          </cell>
          <cell r="K24">
            <v>5.0256818181818188</v>
          </cell>
          <cell r="L24">
            <v>1105.6500000000001</v>
          </cell>
          <cell r="M24" t="str">
            <v>210703</v>
          </cell>
          <cell r="N24">
            <v>26.528767123287672</v>
          </cell>
          <cell r="O24" t="str">
            <v>UHE LCBC</v>
          </cell>
          <cell r="P24">
            <v>0.32876712328767121</v>
          </cell>
          <cell r="Q24">
            <v>1199.6302500000002</v>
          </cell>
        </row>
        <row r="25">
          <cell r="B25" t="str">
            <v>029</v>
          </cell>
          <cell r="C25" t="str">
            <v>GILBERTO  DIAS DA SILVA</v>
          </cell>
          <cell r="D25" t="str">
            <v>TECNICO NIVEL MEDIO</v>
          </cell>
          <cell r="E25" t="str">
            <v>013/04</v>
          </cell>
          <cell r="F25" t="str">
            <v>11/2005</v>
          </cell>
          <cell r="G25" t="str">
            <v>III</v>
          </cell>
          <cell r="H25" t="str">
            <v>T1</v>
          </cell>
          <cell r="I25">
            <v>12.96</v>
          </cell>
          <cell r="J25">
            <v>2851.2000000000003</v>
          </cell>
          <cell r="K25">
            <v>5.1214090909090908</v>
          </cell>
          <cell r="L25">
            <v>1126.71</v>
          </cell>
          <cell r="M25" t="str">
            <v>210703</v>
          </cell>
          <cell r="N25">
            <v>5.0287671232876718</v>
          </cell>
          <cell r="O25" t="str">
            <v>ECCH.T</v>
          </cell>
          <cell r="P25">
            <v>0.32876712328767121</v>
          </cell>
          <cell r="Q25">
            <v>1222.48035</v>
          </cell>
        </row>
        <row r="26">
          <cell r="B26" t="str">
            <v>031</v>
          </cell>
          <cell r="C26" t="str">
            <v>GUILHERME DE JESUS PASSOS</v>
          </cell>
          <cell r="D26" t="str">
            <v>MONT.EST.METALICAS</v>
          </cell>
          <cell r="E26" t="str">
            <v>005/04</v>
          </cell>
          <cell r="F26" t="str">
            <v>03/2004</v>
          </cell>
          <cell r="G26" t="str">
            <v>IX</v>
          </cell>
          <cell r="H26" t="str">
            <v>T3</v>
          </cell>
          <cell r="I26">
            <v>12.72</v>
          </cell>
          <cell r="J26">
            <v>2798.4</v>
          </cell>
          <cell r="K26">
            <v>5.0256818181818188</v>
          </cell>
          <cell r="L26">
            <v>1105.6500000000001</v>
          </cell>
          <cell r="M26" t="str">
            <v>210703</v>
          </cell>
          <cell r="N26">
            <v>13.92876712328767</v>
          </cell>
          <cell r="O26" t="str">
            <v>SE MARIMBONDO</v>
          </cell>
          <cell r="P26">
            <v>0.32876712328767121</v>
          </cell>
          <cell r="Q26">
            <v>1199.6302500000002</v>
          </cell>
        </row>
        <row r="27">
          <cell r="B27" t="str">
            <v>032</v>
          </cell>
          <cell r="C27" t="str">
            <v>HELISSON DE OLIVEIRA MARINHO</v>
          </cell>
          <cell r="D27" t="str">
            <v>ASSISTENTE DE MATERIAL</v>
          </cell>
          <cell r="E27" t="str">
            <v>006/04</v>
          </cell>
          <cell r="F27" t="str">
            <v>04/2005</v>
          </cell>
          <cell r="G27" t="str">
            <v>II</v>
          </cell>
          <cell r="H27" t="str">
            <v>T2</v>
          </cell>
          <cell r="I27">
            <v>14.54</v>
          </cell>
          <cell r="J27">
            <v>3198.7999999999997</v>
          </cell>
          <cell r="K27">
            <v>5.7436363636363632</v>
          </cell>
          <cell r="L27">
            <v>1263.5999999999999</v>
          </cell>
          <cell r="M27" t="str">
            <v>210703</v>
          </cell>
          <cell r="N27">
            <v>8.7287671232876711</v>
          </cell>
          <cell r="O27" t="str">
            <v>ECCH.T</v>
          </cell>
          <cell r="P27">
            <v>0.32876712328767121</v>
          </cell>
          <cell r="Q27">
            <v>1371.0059999999999</v>
          </cell>
        </row>
        <row r="28">
          <cell r="B28" t="str">
            <v>033</v>
          </cell>
          <cell r="C28" t="str">
            <v>HOSTON VICENTE GONÇALVES</v>
          </cell>
          <cell r="D28" t="str">
            <v>MEIO OF MONTAGEM</v>
          </cell>
          <cell r="E28" t="str">
            <v>004/04</v>
          </cell>
          <cell r="F28" t="str">
            <v>16/2005</v>
          </cell>
          <cell r="G28" t="str">
            <v>VI</v>
          </cell>
          <cell r="H28" t="str">
            <v>T4</v>
          </cell>
          <cell r="I28">
            <v>8.48</v>
          </cell>
          <cell r="J28">
            <v>1865.6000000000001</v>
          </cell>
          <cell r="K28">
            <v>3.3504545454545456</v>
          </cell>
          <cell r="L28">
            <v>737.1</v>
          </cell>
          <cell r="M28" t="str">
            <v>210703</v>
          </cell>
          <cell r="N28">
            <v>12.128767123287671</v>
          </cell>
          <cell r="O28" t="str">
            <v>SE ANGRA</v>
          </cell>
          <cell r="P28">
            <v>0.32876712328767121</v>
          </cell>
          <cell r="Q28">
            <v>799.75350000000003</v>
          </cell>
        </row>
        <row r="29">
          <cell r="B29" t="str">
            <v>034</v>
          </cell>
          <cell r="C29" t="str">
            <v>INACIO RABELO DOS REIS</v>
          </cell>
          <cell r="D29" t="str">
            <v>TECNICO ESPECIALIZADO</v>
          </cell>
          <cell r="E29" t="str">
            <v>006/04</v>
          </cell>
          <cell r="F29" t="str">
            <v>04/2005</v>
          </cell>
          <cell r="G29" t="str">
            <v>III</v>
          </cell>
          <cell r="H29" t="str">
            <v>T5</v>
          </cell>
          <cell r="I29">
            <v>29.08</v>
          </cell>
          <cell r="J29">
            <v>6397.5999999999995</v>
          </cell>
          <cell r="K29">
            <v>11.487272727272726</v>
          </cell>
          <cell r="L29">
            <v>2527.1999999999998</v>
          </cell>
          <cell r="M29" t="str">
            <v>210703</v>
          </cell>
          <cell r="N29">
            <v>23.628767123287673</v>
          </cell>
          <cell r="O29" t="str">
            <v>ECCH.T</v>
          </cell>
          <cell r="P29">
            <v>0.32876712328767121</v>
          </cell>
          <cell r="Q29">
            <v>2742.0119999999997</v>
          </cell>
        </row>
        <row r="30">
          <cell r="B30" t="str">
            <v>035</v>
          </cell>
          <cell r="C30" t="str">
            <v>IRINEU DOS REIS</v>
          </cell>
          <cell r="D30" t="str">
            <v>ASSISTENTE DE ADM</v>
          </cell>
          <cell r="E30" t="str">
            <v>002/04</v>
          </cell>
          <cell r="F30" t="str">
            <v>01/2005</v>
          </cell>
          <cell r="G30" t="str">
            <v>II</v>
          </cell>
          <cell r="H30" t="str">
            <v>T6</v>
          </cell>
          <cell r="I30">
            <v>33.93</v>
          </cell>
          <cell r="J30">
            <v>7464.6</v>
          </cell>
          <cell r="K30">
            <v>13.401818181818182</v>
          </cell>
          <cell r="L30">
            <v>2948.4</v>
          </cell>
          <cell r="M30" t="str">
            <v>210703</v>
          </cell>
          <cell r="N30">
            <v>39.128767123287666</v>
          </cell>
          <cell r="O30" t="str">
            <v>ECCH.T</v>
          </cell>
          <cell r="P30">
            <v>0.32876712328767121</v>
          </cell>
          <cell r="Q30">
            <v>3199.0140000000001</v>
          </cell>
        </row>
        <row r="31">
          <cell r="B31" t="str">
            <v>037</v>
          </cell>
          <cell r="C31" t="str">
            <v>JESSE FELIZARDO DA SILVA RIBEIRO</v>
          </cell>
          <cell r="D31" t="str">
            <v>ASSISTENTE DE TECNICO</v>
          </cell>
          <cell r="E31" t="str">
            <v>013/04</v>
          </cell>
          <cell r="F31" t="str">
            <v>11/2005</v>
          </cell>
          <cell r="G31" t="str">
            <v>III</v>
          </cell>
          <cell r="H31" t="str">
            <v>T1</v>
          </cell>
          <cell r="I31">
            <v>12.96</v>
          </cell>
          <cell r="J31">
            <v>2851.2000000000003</v>
          </cell>
          <cell r="K31">
            <v>5.1214090909090908</v>
          </cell>
          <cell r="L31">
            <v>1126.71</v>
          </cell>
          <cell r="M31" t="str">
            <v>210703</v>
          </cell>
          <cell r="N31">
            <v>5.2287671232876711</v>
          </cell>
          <cell r="O31" t="str">
            <v>LT O. PRETO</v>
          </cell>
          <cell r="P31">
            <v>0.32876712328767121</v>
          </cell>
          <cell r="Q31">
            <v>1222.48035</v>
          </cell>
        </row>
        <row r="32">
          <cell r="B32" t="str">
            <v>038</v>
          </cell>
          <cell r="C32" t="str">
            <v>JOÃO BATISTA GONÇALVES</v>
          </cell>
          <cell r="D32" t="str">
            <v>MEIO OF OB CIVIS</v>
          </cell>
          <cell r="E32" t="str">
            <v>005/04</v>
          </cell>
          <cell r="F32" t="str">
            <v>03/2005</v>
          </cell>
          <cell r="G32" t="str">
            <v>VI</v>
          </cell>
          <cell r="H32" t="str">
            <v>T4</v>
          </cell>
          <cell r="I32">
            <v>8.48</v>
          </cell>
          <cell r="J32">
            <v>1865.6000000000001</v>
          </cell>
          <cell r="K32">
            <v>3.3504545454545456</v>
          </cell>
          <cell r="L32">
            <v>737.1</v>
          </cell>
          <cell r="M32" t="str">
            <v>210703</v>
          </cell>
          <cell r="N32">
            <v>15.228767123287671</v>
          </cell>
          <cell r="O32" t="str">
            <v>SE MARIMBONDO</v>
          </cell>
          <cell r="P32">
            <v>0.32876712328767121</v>
          </cell>
          <cell r="Q32">
            <v>799.75350000000003</v>
          </cell>
        </row>
        <row r="33">
          <cell r="B33" t="str">
            <v>040</v>
          </cell>
          <cell r="C33" t="str">
            <v>JOÃO RIBEIRO BATISTA</v>
          </cell>
          <cell r="D33" t="str">
            <v>MONT.EST.METALICAS</v>
          </cell>
          <cell r="E33" t="str">
            <v>005/04</v>
          </cell>
          <cell r="F33" t="str">
            <v>03/2005</v>
          </cell>
          <cell r="G33" t="str">
            <v>IX</v>
          </cell>
          <cell r="H33" t="str">
            <v>T3</v>
          </cell>
          <cell r="I33">
            <v>12.72</v>
          </cell>
          <cell r="J33">
            <v>2798.4</v>
          </cell>
          <cell r="K33">
            <v>5.0256818181818188</v>
          </cell>
          <cell r="L33">
            <v>1105.6500000000001</v>
          </cell>
          <cell r="M33" t="str">
            <v>210703</v>
          </cell>
          <cell r="N33">
            <v>26.528767123287672</v>
          </cell>
          <cell r="O33" t="str">
            <v>SE MARIMBONDO</v>
          </cell>
          <cell r="P33">
            <v>0.32876712328767121</v>
          </cell>
          <cell r="Q33">
            <v>1199.6302500000002</v>
          </cell>
        </row>
        <row r="34">
          <cell r="B34" t="str">
            <v>043</v>
          </cell>
          <cell r="C34" t="str">
            <v>JOSE ABEL LAMIN DINIZ</v>
          </cell>
          <cell r="D34" t="str">
            <v>MEIO OF OB CIVIS</v>
          </cell>
          <cell r="E34" t="str">
            <v>004/04</v>
          </cell>
          <cell r="F34" t="str">
            <v>16/2005</v>
          </cell>
          <cell r="G34" t="str">
            <v>VI</v>
          </cell>
          <cell r="H34" t="str">
            <v>T3</v>
          </cell>
          <cell r="I34">
            <v>7.88</v>
          </cell>
          <cell r="J34">
            <v>1733.6</v>
          </cell>
          <cell r="K34">
            <v>3.1111363636363638</v>
          </cell>
          <cell r="L34">
            <v>684.45</v>
          </cell>
          <cell r="M34" t="str">
            <v>210703</v>
          </cell>
          <cell r="N34">
            <v>7.7287671232876711</v>
          </cell>
          <cell r="O34" t="str">
            <v>SE MARIMBONDO</v>
          </cell>
          <cell r="P34">
            <v>0.32876712328767121</v>
          </cell>
          <cell r="Q34">
            <v>742.62825000000009</v>
          </cell>
        </row>
        <row r="35">
          <cell r="B35" t="str">
            <v>044</v>
          </cell>
          <cell r="C35" t="str">
            <v>JOSE AIRES DE OLIVEIRA</v>
          </cell>
          <cell r="D35" t="str">
            <v>MONTADOR ELETROMEC.</v>
          </cell>
          <cell r="E35" t="str">
            <v>004/04</v>
          </cell>
          <cell r="F35" t="str">
            <v>10/2005</v>
          </cell>
          <cell r="G35" t="str">
            <v>IX</v>
          </cell>
          <cell r="H35" t="str">
            <v>T3</v>
          </cell>
          <cell r="I35">
            <v>12.72</v>
          </cell>
          <cell r="J35">
            <v>2798.4</v>
          </cell>
          <cell r="K35">
            <v>5.0256818181818188</v>
          </cell>
          <cell r="L35">
            <v>1105.6500000000001</v>
          </cell>
          <cell r="M35" t="str">
            <v>210703</v>
          </cell>
          <cell r="N35">
            <v>32.028767123287672</v>
          </cell>
          <cell r="O35" t="str">
            <v>UHE LCBC</v>
          </cell>
          <cell r="P35">
            <v>0.32876712328767121</v>
          </cell>
          <cell r="Q35">
            <v>1199.6302500000002</v>
          </cell>
        </row>
        <row r="36">
          <cell r="B36" t="str">
            <v>045</v>
          </cell>
          <cell r="C36" t="str">
            <v>JOSE CARLOS DE PAULA</v>
          </cell>
          <cell r="D36" t="str">
            <v>MONTADOR ELETROMEC.</v>
          </cell>
          <cell r="E36" t="str">
            <v>012/04</v>
          </cell>
          <cell r="F36" t="str">
            <v>10/2005</v>
          </cell>
          <cell r="G36" t="str">
            <v>IX</v>
          </cell>
          <cell r="H36" t="str">
            <v>T3</v>
          </cell>
          <cell r="I36">
            <v>12.72</v>
          </cell>
          <cell r="J36">
            <v>2798.4</v>
          </cell>
          <cell r="K36">
            <v>5.0256818181818188</v>
          </cell>
          <cell r="L36">
            <v>1105.6500000000001</v>
          </cell>
          <cell r="M36" t="str">
            <v>210703</v>
          </cell>
          <cell r="N36">
            <v>19.228767123287671</v>
          </cell>
          <cell r="O36" t="str">
            <v>SE ANGRA</v>
          </cell>
          <cell r="P36">
            <v>0.32876712328767121</v>
          </cell>
          <cell r="Q36">
            <v>1199.6302500000002</v>
          </cell>
        </row>
        <row r="37">
          <cell r="B37" t="str">
            <v>046</v>
          </cell>
          <cell r="C37" t="str">
            <v>JOSE CARLOS RIBEIRO</v>
          </cell>
          <cell r="D37" t="str">
            <v>MOTORISTA II</v>
          </cell>
          <cell r="E37" t="str">
            <v>007/04</v>
          </cell>
          <cell r="F37" t="str">
            <v>05/2005</v>
          </cell>
          <cell r="G37" t="str">
            <v>X</v>
          </cell>
          <cell r="H37" t="str">
            <v>T3</v>
          </cell>
          <cell r="I37">
            <v>15.39</v>
          </cell>
          <cell r="J37">
            <v>3385.8</v>
          </cell>
          <cell r="K37">
            <v>6.0786818181818179</v>
          </cell>
          <cell r="L37">
            <v>1337.31</v>
          </cell>
          <cell r="M37" t="str">
            <v>210703</v>
          </cell>
          <cell r="N37">
            <v>22.328767123287673</v>
          </cell>
          <cell r="O37" t="str">
            <v>ECCH.T</v>
          </cell>
          <cell r="P37">
            <v>0.32876712328767121</v>
          </cell>
          <cell r="Q37">
            <v>1450.98135</v>
          </cell>
        </row>
        <row r="38">
          <cell r="B38" t="str">
            <v>047</v>
          </cell>
          <cell r="C38" t="str">
            <v>JOSE  LUIZ DA SILVA RIBEIRO</v>
          </cell>
          <cell r="D38" t="str">
            <v>MOTORISTA II</v>
          </cell>
          <cell r="E38" t="str">
            <v>007/04</v>
          </cell>
          <cell r="F38" t="str">
            <v>05/2005</v>
          </cell>
          <cell r="G38" t="str">
            <v>X</v>
          </cell>
          <cell r="H38" t="str">
            <v>T3</v>
          </cell>
          <cell r="I38">
            <v>15.39</v>
          </cell>
          <cell r="J38">
            <v>3385.8</v>
          </cell>
          <cell r="K38">
            <v>6.0786818181818179</v>
          </cell>
          <cell r="L38">
            <v>1337.31</v>
          </cell>
          <cell r="M38" t="str">
            <v>210703</v>
          </cell>
          <cell r="N38">
            <v>33.92876712328767</v>
          </cell>
          <cell r="O38" t="str">
            <v>ECCH.T</v>
          </cell>
          <cell r="P38">
            <v>0.32876712328767121</v>
          </cell>
          <cell r="Q38">
            <v>1450.98135</v>
          </cell>
        </row>
        <row r="39">
          <cell r="B39" t="str">
            <v>049</v>
          </cell>
          <cell r="C39" t="str">
            <v>JOSINO DOMINGOS L. DOS SANTOS NETO</v>
          </cell>
          <cell r="D39" t="str">
            <v>TECNICO NIVEL MEDIO</v>
          </cell>
          <cell r="E39" t="str">
            <v>012/04</v>
          </cell>
          <cell r="F39" t="str">
            <v>13/2005</v>
          </cell>
          <cell r="G39" t="str">
            <v>III</v>
          </cell>
          <cell r="H39" t="str">
            <v>T1</v>
          </cell>
          <cell r="I39">
            <v>12.96</v>
          </cell>
          <cell r="J39">
            <v>2851.2000000000003</v>
          </cell>
          <cell r="K39">
            <v>5.1214090909090908</v>
          </cell>
          <cell r="L39">
            <v>1126.71</v>
          </cell>
          <cell r="M39" t="str">
            <v>210703</v>
          </cell>
          <cell r="N39">
            <v>11.52876712328767</v>
          </cell>
          <cell r="O39" t="str">
            <v>PRAD B</v>
          </cell>
          <cell r="P39">
            <v>0.32876712328767121</v>
          </cell>
          <cell r="Q39">
            <v>1222.48035</v>
          </cell>
        </row>
        <row r="40">
          <cell r="B40" t="str">
            <v>050</v>
          </cell>
          <cell r="C40" t="str">
            <v>JULIANE CALAES INNOCENZI</v>
          </cell>
          <cell r="D40" t="str">
            <v>ASSESSOR DE ADM.</v>
          </cell>
          <cell r="E40" t="str">
            <v>013/04</v>
          </cell>
          <cell r="F40" t="str">
            <v>11/2005</v>
          </cell>
          <cell r="G40" t="str">
            <v>XIII</v>
          </cell>
          <cell r="H40" t="str">
            <v>T3</v>
          </cell>
          <cell r="I40">
            <v>57.38</v>
          </cell>
          <cell r="J40">
            <v>12623.6</v>
          </cell>
          <cell r="K40">
            <v>14.167636363636364</v>
          </cell>
          <cell r="L40">
            <v>3116.88</v>
          </cell>
          <cell r="M40" t="str">
            <v>210703</v>
          </cell>
          <cell r="N40" t="str">
            <v>Até 6 A XXXX</v>
          </cell>
          <cell r="O40" t="str">
            <v>LT O. PRETO</v>
          </cell>
          <cell r="P40">
            <v>0.32876712328767121</v>
          </cell>
          <cell r="Q40">
            <v>3381.8148000000001</v>
          </cell>
        </row>
        <row r="41">
          <cell r="B41" t="str">
            <v>051</v>
          </cell>
          <cell r="C41" t="str">
            <v>JULIANI DE PAULA E SILVA</v>
          </cell>
          <cell r="D41" t="str">
            <v>ASSISTENTE DE ADM</v>
          </cell>
          <cell r="E41" t="str">
            <v>002/04</v>
          </cell>
          <cell r="F41" t="str">
            <v>01/2005</v>
          </cell>
          <cell r="G41" t="str">
            <v>II</v>
          </cell>
          <cell r="H41" t="str">
            <v>T4</v>
          </cell>
          <cell r="I41">
            <v>23.02</v>
          </cell>
          <cell r="J41">
            <v>5064.3999999999996</v>
          </cell>
          <cell r="K41">
            <v>9.0940909090909088</v>
          </cell>
          <cell r="L41">
            <v>2000.7</v>
          </cell>
          <cell r="M41" t="str">
            <v>210703</v>
          </cell>
          <cell r="N41">
            <v>16.828767123287673</v>
          </cell>
          <cell r="O41" t="str">
            <v>ECCH.T</v>
          </cell>
          <cell r="P41">
            <v>0.32876712328767121</v>
          </cell>
          <cell r="Q41">
            <v>2170.7595000000001</v>
          </cell>
        </row>
        <row r="42">
          <cell r="B42" t="str">
            <v>053</v>
          </cell>
          <cell r="C42" t="str">
            <v>JURANDIR FERREIRA DA SILVA</v>
          </cell>
          <cell r="D42" t="str">
            <v>MONT.ELETROMEC.</v>
          </cell>
          <cell r="E42" t="str">
            <v>004/04</v>
          </cell>
          <cell r="F42" t="str">
            <v>10/2005</v>
          </cell>
          <cell r="G42" t="str">
            <v>IX</v>
          </cell>
          <cell r="H42" t="str">
            <v>T3</v>
          </cell>
          <cell r="I42">
            <v>12.72</v>
          </cell>
          <cell r="J42">
            <v>2798.4</v>
          </cell>
          <cell r="K42">
            <v>5.0256818181818188</v>
          </cell>
          <cell r="L42">
            <v>1105.6500000000001</v>
          </cell>
          <cell r="M42" t="str">
            <v>210703</v>
          </cell>
          <cell r="N42">
            <v>20.728767123287671</v>
          </cell>
          <cell r="O42" t="str">
            <v>ECCH.T</v>
          </cell>
          <cell r="P42">
            <v>0.32876712328767121</v>
          </cell>
          <cell r="Q42">
            <v>1199.6302500000002</v>
          </cell>
        </row>
        <row r="43">
          <cell r="B43" t="str">
            <v>059</v>
          </cell>
          <cell r="C43" t="str">
            <v>LUIZ CORREIA LEITE</v>
          </cell>
          <cell r="D43" t="str">
            <v>ASSISTENTE DE MATERIAL</v>
          </cell>
          <cell r="E43" t="str">
            <v>007/04</v>
          </cell>
          <cell r="F43" t="str">
            <v>05/2005</v>
          </cell>
          <cell r="G43" t="str">
            <v>II</v>
          </cell>
          <cell r="H43" t="str">
            <v>T1</v>
          </cell>
          <cell r="I43">
            <v>9.81</v>
          </cell>
          <cell r="J43">
            <v>2158.2000000000003</v>
          </cell>
          <cell r="K43">
            <v>3.8769545454545451</v>
          </cell>
          <cell r="L43">
            <v>852.93</v>
          </cell>
          <cell r="M43" t="str">
            <v>210703</v>
          </cell>
          <cell r="N43">
            <v>30.228767123287671</v>
          </cell>
          <cell r="O43" t="str">
            <v>ECCH.T</v>
          </cell>
          <cell r="P43">
            <v>0.32876712328767121</v>
          </cell>
          <cell r="Q43">
            <v>925.42904999999996</v>
          </cell>
        </row>
        <row r="44">
          <cell r="B44" t="str">
            <v>063</v>
          </cell>
          <cell r="C44" t="str">
            <v>LUIZ ROBERTO DA SILVA GOMES</v>
          </cell>
          <cell r="D44" t="str">
            <v>AUXILIAR TECNICO</v>
          </cell>
          <cell r="E44" t="str">
            <v>012/04</v>
          </cell>
          <cell r="F44" t="str">
            <v>10/2005</v>
          </cell>
          <cell r="G44" t="str">
            <v>IV</v>
          </cell>
          <cell r="H44" t="str">
            <v>T6</v>
          </cell>
          <cell r="I44">
            <v>18.78</v>
          </cell>
          <cell r="J44">
            <v>4131.6000000000004</v>
          </cell>
          <cell r="K44">
            <v>7.4188636363636364</v>
          </cell>
          <cell r="L44">
            <v>1632.15</v>
          </cell>
          <cell r="M44" t="str">
            <v>210703</v>
          </cell>
          <cell r="N44">
            <v>29.628767123287673</v>
          </cell>
          <cell r="O44" t="str">
            <v>SE ANGRA</v>
          </cell>
          <cell r="P44">
            <v>0.32876712328767121</v>
          </cell>
          <cell r="Q44">
            <v>1770.8827500000002</v>
          </cell>
        </row>
        <row r="45">
          <cell r="B45" t="str">
            <v>066</v>
          </cell>
          <cell r="C45" t="str">
            <v>MARIA ESTER MARTINS</v>
          </cell>
          <cell r="D45" t="str">
            <v>ASSISTENTE DE ADM</v>
          </cell>
          <cell r="E45" t="str">
            <v>002/04</v>
          </cell>
          <cell r="F45" t="str">
            <v>01/2005</v>
          </cell>
          <cell r="G45" t="str">
            <v>II</v>
          </cell>
          <cell r="H45" t="str">
            <v>T4</v>
          </cell>
          <cell r="I45">
            <v>23.02</v>
          </cell>
          <cell r="J45">
            <v>5064.3999999999996</v>
          </cell>
          <cell r="K45">
            <v>9.0940909090909088</v>
          </cell>
          <cell r="L45">
            <v>2000.7</v>
          </cell>
          <cell r="M45" t="str">
            <v>210703</v>
          </cell>
          <cell r="N45">
            <v>28.128767123287673</v>
          </cell>
          <cell r="O45" t="str">
            <v>ECCH.T</v>
          </cell>
          <cell r="P45">
            <v>0.32876712328767121</v>
          </cell>
          <cell r="Q45">
            <v>2170.7595000000001</v>
          </cell>
        </row>
        <row r="46">
          <cell r="B46" t="str">
            <v>067</v>
          </cell>
          <cell r="C46" t="str">
            <v>MATEUS RODRIGUES CORDEIRO</v>
          </cell>
          <cell r="D46" t="str">
            <v>TECNICO NIVEL MEDIO</v>
          </cell>
          <cell r="E46" t="str">
            <v>013/04</v>
          </cell>
          <cell r="F46" t="str">
            <v>11/2005</v>
          </cell>
          <cell r="G46" t="str">
            <v>III</v>
          </cell>
          <cell r="H46" t="str">
            <v>T1</v>
          </cell>
          <cell r="I46">
            <v>12.96</v>
          </cell>
          <cell r="J46">
            <v>2851.2000000000003</v>
          </cell>
          <cell r="K46">
            <v>5.1214090909090908</v>
          </cell>
          <cell r="L46">
            <v>1126.71</v>
          </cell>
          <cell r="M46" t="str">
            <v>210703</v>
          </cell>
          <cell r="N46">
            <v>5.5287671232876718</v>
          </cell>
          <cell r="O46" t="str">
            <v>LT O. PRETO</v>
          </cell>
          <cell r="P46">
            <v>0.32876712328767121</v>
          </cell>
          <cell r="Q46">
            <v>1222.48035</v>
          </cell>
        </row>
        <row r="47">
          <cell r="B47" t="str">
            <v>069</v>
          </cell>
          <cell r="C47" t="str">
            <v>MERCEDES JULIANA S. DE ALMEIDA</v>
          </cell>
          <cell r="D47" t="str">
            <v>ENCARREGADA SERV.GER</v>
          </cell>
          <cell r="E47" t="str">
            <v>008/04</v>
          </cell>
          <cell r="F47" t="str">
            <v>06/2005</v>
          </cell>
          <cell r="G47" t="str">
            <v>VIII</v>
          </cell>
          <cell r="H47" t="str">
            <v>T1</v>
          </cell>
          <cell r="I47">
            <v>11.63</v>
          </cell>
          <cell r="J47">
            <v>2558.6000000000004</v>
          </cell>
          <cell r="K47">
            <v>4.5949090909090913</v>
          </cell>
          <cell r="L47">
            <v>1010.88</v>
          </cell>
          <cell r="M47" t="str">
            <v>210703</v>
          </cell>
          <cell r="N47">
            <v>14.02876712328767</v>
          </cell>
          <cell r="O47" t="str">
            <v>ECCH.T</v>
          </cell>
          <cell r="P47">
            <v>0.32876712328767121</v>
          </cell>
          <cell r="Q47">
            <v>1096.8047999999999</v>
          </cell>
        </row>
        <row r="48">
          <cell r="B48" t="str">
            <v>071</v>
          </cell>
          <cell r="C48" t="str">
            <v>MONICA CRISTINA NASCIMENTO DE JESUS</v>
          </cell>
          <cell r="D48" t="str">
            <v>ASSESSOR DE ADM.</v>
          </cell>
          <cell r="E48" t="str">
            <v>013/04</v>
          </cell>
          <cell r="F48" t="str">
            <v>11/2005</v>
          </cell>
          <cell r="G48" t="str">
            <v>XIII</v>
          </cell>
          <cell r="H48" t="str">
            <v>T4</v>
          </cell>
          <cell r="I48">
            <v>65.14</v>
          </cell>
          <cell r="J48">
            <v>14330.8</v>
          </cell>
          <cell r="K48">
            <v>16.082181818181819</v>
          </cell>
          <cell r="L48">
            <v>3538.08</v>
          </cell>
          <cell r="M48" t="str">
            <v>210703</v>
          </cell>
          <cell r="N48" t="str">
            <v>Até 8 A XXXX</v>
          </cell>
          <cell r="O48" t="str">
            <v>LT O. PRETO</v>
          </cell>
          <cell r="P48">
            <v>0.32876712328767121</v>
          </cell>
          <cell r="Q48">
            <v>3838.8168000000001</v>
          </cell>
        </row>
        <row r="49">
          <cell r="B49" t="str">
            <v>073</v>
          </cell>
          <cell r="C49" t="str">
            <v>ODAIR BENEDITO DA SILVA</v>
          </cell>
          <cell r="D49" t="str">
            <v>AJUDANTE</v>
          </cell>
          <cell r="E49" t="str">
            <v>008/04</v>
          </cell>
          <cell r="F49" t="str">
            <v>06/2005</v>
          </cell>
          <cell r="G49" t="str">
            <v>I</v>
          </cell>
          <cell r="H49" t="str">
            <v>T1</v>
          </cell>
          <cell r="I49">
            <v>6.24</v>
          </cell>
          <cell r="J49">
            <v>1372.8</v>
          </cell>
          <cell r="K49">
            <v>2.4649772727272725</v>
          </cell>
          <cell r="L49">
            <v>542.29499999999996</v>
          </cell>
          <cell r="M49" t="str">
            <v>210703</v>
          </cell>
          <cell r="N49">
            <v>5.1287671232876715</v>
          </cell>
          <cell r="O49" t="str">
            <v>ECCH.T</v>
          </cell>
          <cell r="P49">
            <v>0.32876712328767121</v>
          </cell>
          <cell r="Q49">
            <v>588.39007499999991</v>
          </cell>
        </row>
        <row r="50">
          <cell r="B50" t="str">
            <v>075</v>
          </cell>
          <cell r="C50" t="str">
            <v>PAULO CESAR RODRIGUES PONTES</v>
          </cell>
          <cell r="D50" t="str">
            <v>MEIO OF MONTAGEM</v>
          </cell>
          <cell r="E50" t="str">
            <v>004/04</v>
          </cell>
          <cell r="F50" t="str">
            <v>06/2005</v>
          </cell>
          <cell r="G50" t="str">
            <v>VI</v>
          </cell>
          <cell r="H50" t="str">
            <v>T4</v>
          </cell>
          <cell r="I50">
            <v>8.48</v>
          </cell>
          <cell r="J50">
            <v>1865.6000000000001</v>
          </cell>
          <cell r="K50">
            <v>3.3504545454545456</v>
          </cell>
          <cell r="L50">
            <v>737.1</v>
          </cell>
          <cell r="M50" t="str">
            <v>210703</v>
          </cell>
          <cell r="N50">
            <v>12.52876712328767</v>
          </cell>
          <cell r="O50" t="str">
            <v>ECCH.T</v>
          </cell>
          <cell r="P50">
            <v>0.32876712328767121</v>
          </cell>
          <cell r="Q50">
            <v>799.75350000000003</v>
          </cell>
        </row>
        <row r="51">
          <cell r="B51" t="str">
            <v>076</v>
          </cell>
          <cell r="C51" t="str">
            <v>PAULO PINTO DE MORAES FILHO</v>
          </cell>
          <cell r="D51" t="str">
            <v>MONT.EST.METALICAS</v>
          </cell>
          <cell r="E51" t="str">
            <v>004/04</v>
          </cell>
          <cell r="F51" t="str">
            <v>10/2005</v>
          </cell>
          <cell r="G51" t="str">
            <v>IX</v>
          </cell>
          <cell r="H51" t="str">
            <v>T3</v>
          </cell>
          <cell r="I51">
            <v>12.72</v>
          </cell>
          <cell r="J51">
            <v>2798.4</v>
          </cell>
          <cell r="K51">
            <v>5.0256818181818188</v>
          </cell>
          <cell r="L51">
            <v>1105.6500000000001</v>
          </cell>
          <cell r="M51" t="str">
            <v>210703</v>
          </cell>
          <cell r="N51">
            <v>17.828767123287673</v>
          </cell>
          <cell r="O51" t="str">
            <v>SE MARIMBONDO</v>
          </cell>
          <cell r="P51">
            <v>0.32876712328767121</v>
          </cell>
          <cell r="Q51">
            <v>1199.6302500000002</v>
          </cell>
        </row>
        <row r="52">
          <cell r="B52" t="str">
            <v>077</v>
          </cell>
          <cell r="C52" t="str">
            <v>PEDRO EDUARDO DA SILVA</v>
          </cell>
          <cell r="D52" t="str">
            <v>ASSISTENTE DE ADM</v>
          </cell>
          <cell r="E52" t="str">
            <v>009/04</v>
          </cell>
          <cell r="F52" t="str">
            <v>08/2005</v>
          </cell>
          <cell r="G52" t="str">
            <v>II</v>
          </cell>
          <cell r="H52" t="str">
            <v>T4</v>
          </cell>
          <cell r="I52">
            <v>23.02</v>
          </cell>
          <cell r="J52">
            <v>5064.3999999999996</v>
          </cell>
          <cell r="K52">
            <v>9.0940909090909088</v>
          </cell>
          <cell r="L52">
            <v>2000.7</v>
          </cell>
          <cell r="M52" t="str">
            <v>210703</v>
          </cell>
          <cell r="N52">
            <v>13.328767123287671</v>
          </cell>
          <cell r="O52" t="str">
            <v>ECCH.T</v>
          </cell>
          <cell r="P52">
            <v>0.32876712328767121</v>
          </cell>
          <cell r="Q52">
            <v>2170.7595000000001</v>
          </cell>
        </row>
        <row r="53">
          <cell r="B53" t="str">
            <v>078</v>
          </cell>
          <cell r="C53" t="str">
            <v>PEDRO SEBASTIÃO CUSTODIO</v>
          </cell>
          <cell r="D53" t="str">
            <v>PEDREIRO</v>
          </cell>
          <cell r="E53" t="str">
            <v>010/04</v>
          </cell>
          <cell r="F53" t="str">
            <v>09/2005</v>
          </cell>
          <cell r="G53" t="str">
            <v>V</v>
          </cell>
          <cell r="H53" t="str">
            <v>T2</v>
          </cell>
          <cell r="I53">
            <v>7.88</v>
          </cell>
          <cell r="J53">
            <v>1733.6</v>
          </cell>
          <cell r="K53">
            <v>3.1111363636363638</v>
          </cell>
          <cell r="L53">
            <v>684.45</v>
          </cell>
          <cell r="M53" t="str">
            <v>210703</v>
          </cell>
          <cell r="N53">
            <v>7.5287671232876718</v>
          </cell>
          <cell r="O53" t="str">
            <v>UHE LCBC</v>
          </cell>
          <cell r="P53">
            <v>0.32876712328767121</v>
          </cell>
          <cell r="Q53">
            <v>742.62825000000009</v>
          </cell>
        </row>
        <row r="54">
          <cell r="B54" t="str">
            <v>079</v>
          </cell>
          <cell r="C54" t="str">
            <v>RAMON DE CASTRO MEDEIROS</v>
          </cell>
          <cell r="D54" t="str">
            <v>ENGENHEIRO</v>
          </cell>
          <cell r="E54" t="str">
            <v>019/04</v>
          </cell>
          <cell r="F54" t="str">
            <v>15/2005</v>
          </cell>
          <cell r="G54" t="str">
            <v>XIII</v>
          </cell>
          <cell r="H54" t="str">
            <v>T2</v>
          </cell>
          <cell r="I54">
            <v>31.02</v>
          </cell>
          <cell r="J54">
            <v>6824.4</v>
          </cell>
          <cell r="K54">
            <v>12.253090909090908</v>
          </cell>
          <cell r="L54">
            <v>2695.68</v>
          </cell>
          <cell r="M54" t="str">
            <v>210703</v>
          </cell>
          <cell r="N54">
            <v>4.5287671232876718</v>
          </cell>
          <cell r="O54" t="str">
            <v>SE O. PRETO</v>
          </cell>
          <cell r="P54">
            <v>0.32876712328767121</v>
          </cell>
          <cell r="Q54">
            <v>2924.8127999999997</v>
          </cell>
        </row>
        <row r="55">
          <cell r="B55" t="str">
            <v>082</v>
          </cell>
          <cell r="C55" t="str">
            <v>RICARDO DA SILVA BATISTA</v>
          </cell>
          <cell r="D55" t="str">
            <v>ELETRICISTA DE PNL</v>
          </cell>
          <cell r="E55" t="str">
            <v>006/04</v>
          </cell>
          <cell r="F55" t="str">
            <v>04/2005</v>
          </cell>
          <cell r="G55" t="str">
            <v>VII</v>
          </cell>
          <cell r="H55" t="str">
            <v>T4</v>
          </cell>
          <cell r="I55">
            <v>12.12</v>
          </cell>
          <cell r="J55">
            <v>2666.3999999999996</v>
          </cell>
          <cell r="K55">
            <v>4.7863636363636362</v>
          </cell>
          <cell r="L55">
            <v>1053</v>
          </cell>
          <cell r="M55" t="str">
            <v>210703</v>
          </cell>
          <cell r="N55">
            <v>19.528767123287672</v>
          </cell>
          <cell r="O55" t="str">
            <v>ECCH.T</v>
          </cell>
          <cell r="P55">
            <v>0.32876712328767121</v>
          </cell>
          <cell r="Q55">
            <v>1142.5050000000001</v>
          </cell>
        </row>
        <row r="56">
          <cell r="B56" t="str">
            <v>083</v>
          </cell>
          <cell r="C56" t="str">
            <v>RICARDO FERNANDES PEREIRA</v>
          </cell>
          <cell r="D56" t="str">
            <v>TECNICO NIVEL MEDIO</v>
          </cell>
          <cell r="E56" t="str">
            <v>013/04</v>
          </cell>
          <cell r="F56" t="str">
            <v>11/2005</v>
          </cell>
          <cell r="G56" t="str">
            <v>III</v>
          </cell>
          <cell r="H56" t="str">
            <v>T1</v>
          </cell>
          <cell r="I56">
            <v>12.96</v>
          </cell>
          <cell r="J56">
            <v>2851.2000000000003</v>
          </cell>
          <cell r="K56">
            <v>5.1214090909090908</v>
          </cell>
          <cell r="L56">
            <v>1126.71</v>
          </cell>
          <cell r="M56" t="str">
            <v>210703</v>
          </cell>
          <cell r="N56">
            <v>8.5287671232876701</v>
          </cell>
          <cell r="O56" t="str">
            <v>LT O. PRETO</v>
          </cell>
          <cell r="P56">
            <v>0.32876712328767121</v>
          </cell>
          <cell r="Q56">
            <v>1222.48035</v>
          </cell>
        </row>
        <row r="57">
          <cell r="B57" t="str">
            <v>088</v>
          </cell>
          <cell r="C57" t="str">
            <v>ROMEU OLIVEIRA</v>
          </cell>
          <cell r="D57" t="str">
            <v>TOPOGRAFO</v>
          </cell>
          <cell r="E57" t="str">
            <v>005/04</v>
          </cell>
          <cell r="F57" t="str">
            <v>03/2005</v>
          </cell>
          <cell r="G57" t="str">
            <v>III</v>
          </cell>
          <cell r="H57" t="str">
            <v>T5</v>
          </cell>
          <cell r="I57">
            <v>29.08</v>
          </cell>
          <cell r="J57">
            <v>6397.5999999999995</v>
          </cell>
          <cell r="K57">
            <v>11.487272727272726</v>
          </cell>
          <cell r="L57">
            <v>2527.1999999999998</v>
          </cell>
          <cell r="M57" t="str">
            <v>210703</v>
          </cell>
          <cell r="N57">
            <v>8.1287671232876715</v>
          </cell>
          <cell r="O57" t="str">
            <v>SE ANGRA</v>
          </cell>
          <cell r="P57">
            <v>0.32876712328767121</v>
          </cell>
          <cell r="Q57">
            <v>2742.0119999999997</v>
          </cell>
        </row>
        <row r="58">
          <cell r="B58" t="str">
            <v>090</v>
          </cell>
          <cell r="C58" t="str">
            <v>RUBENS AUGUSTO</v>
          </cell>
          <cell r="D58" t="str">
            <v>AUXILIAR TECNICO</v>
          </cell>
          <cell r="E58" t="str">
            <v>004/04</v>
          </cell>
          <cell r="F58" t="str">
            <v>09/2005</v>
          </cell>
          <cell r="G58" t="str">
            <v>IV</v>
          </cell>
          <cell r="H58" t="str">
            <v>T2</v>
          </cell>
          <cell r="I58">
            <v>9.09</v>
          </cell>
          <cell r="J58">
            <v>1999.8</v>
          </cell>
          <cell r="K58">
            <v>3.5897727272727273</v>
          </cell>
          <cell r="L58">
            <v>789.75</v>
          </cell>
          <cell r="M58" t="str">
            <v>210703</v>
          </cell>
          <cell r="N58">
            <v>17.828767123287673</v>
          </cell>
          <cell r="O58" t="str">
            <v>PRAD A</v>
          </cell>
          <cell r="P58">
            <v>0.32876712328767121</v>
          </cell>
          <cell r="Q58">
            <v>856.87874999999997</v>
          </cell>
        </row>
        <row r="59">
          <cell r="B59" t="str">
            <v>092</v>
          </cell>
          <cell r="C59" t="str">
            <v>SERGIO SENE GONÇALVES</v>
          </cell>
          <cell r="D59" t="str">
            <v>MECANICO</v>
          </cell>
          <cell r="E59" t="str">
            <v>006/04</v>
          </cell>
          <cell r="F59" t="str">
            <v>04/2005</v>
          </cell>
          <cell r="G59" t="str">
            <v>IX</v>
          </cell>
          <cell r="H59" t="str">
            <v>T2</v>
          </cell>
          <cell r="I59">
            <v>11.51</v>
          </cell>
          <cell r="J59">
            <v>2532.1999999999998</v>
          </cell>
          <cell r="K59">
            <v>4.5470454545454544</v>
          </cell>
          <cell r="L59">
            <v>1000.35</v>
          </cell>
          <cell r="M59" t="str">
            <v>210703</v>
          </cell>
          <cell r="N59">
            <v>14.328767123287671</v>
          </cell>
          <cell r="O59" t="str">
            <v>ECCH.T</v>
          </cell>
          <cell r="P59">
            <v>0.32876712328767121</v>
          </cell>
          <cell r="Q59">
            <v>1085.3797500000001</v>
          </cell>
        </row>
        <row r="60">
          <cell r="B60" t="str">
            <v>093</v>
          </cell>
          <cell r="C60" t="str">
            <v>TIAGO DA SILVA ARAUJO</v>
          </cell>
          <cell r="D60" t="str">
            <v>ASSISTENTE DE TECNICO</v>
          </cell>
          <cell r="E60" t="str">
            <v>013/04</v>
          </cell>
          <cell r="F60" t="str">
            <v>11/2005</v>
          </cell>
          <cell r="G60" t="str">
            <v>III</v>
          </cell>
          <cell r="H60" t="str">
            <v>T1</v>
          </cell>
          <cell r="I60">
            <v>12.96</v>
          </cell>
          <cell r="J60">
            <v>2851.2000000000003</v>
          </cell>
          <cell r="K60">
            <v>5.1214090909090908</v>
          </cell>
          <cell r="L60">
            <v>1126.71</v>
          </cell>
          <cell r="M60" t="str">
            <v>210703</v>
          </cell>
          <cell r="N60">
            <v>5.1287671232876715</v>
          </cell>
          <cell r="O60" t="str">
            <v>LT O. PRETO</v>
          </cell>
          <cell r="P60">
            <v>0.32876712328767121</v>
          </cell>
          <cell r="Q60">
            <v>1222.48035</v>
          </cell>
        </row>
        <row r="61">
          <cell r="B61" t="str">
            <v>094</v>
          </cell>
          <cell r="C61" t="str">
            <v>VALDAIR ROGERIO DE OLIVEIRA</v>
          </cell>
          <cell r="D61" t="str">
            <v>TECNICO NIVEL MEDIO</v>
          </cell>
          <cell r="E61" t="str">
            <v>003/04</v>
          </cell>
          <cell r="F61" t="str">
            <v>11/2005</v>
          </cell>
          <cell r="G61" t="str">
            <v>III</v>
          </cell>
          <cell r="H61" t="str">
            <v>T1</v>
          </cell>
          <cell r="I61">
            <v>12.96</v>
          </cell>
          <cell r="J61">
            <v>2851.2000000000003</v>
          </cell>
          <cell r="K61">
            <v>5.1214090909090908</v>
          </cell>
          <cell r="L61">
            <v>1126.71</v>
          </cell>
          <cell r="M61" t="str">
            <v>210703</v>
          </cell>
          <cell r="N61">
            <v>10.728767123287671</v>
          </cell>
          <cell r="O61" t="str">
            <v>ECCH.T</v>
          </cell>
          <cell r="P61">
            <v>0.32876712328767121</v>
          </cell>
          <cell r="Q61">
            <v>1222.48035</v>
          </cell>
        </row>
        <row r="62">
          <cell r="B62" t="str">
            <v>096</v>
          </cell>
          <cell r="C62" t="str">
            <v>VALDIR NUNES PRADO</v>
          </cell>
          <cell r="D62" t="str">
            <v>SOLDADOR</v>
          </cell>
          <cell r="E62" t="str">
            <v>006/04</v>
          </cell>
          <cell r="F62" t="str">
            <v>04/2005</v>
          </cell>
          <cell r="G62" t="str">
            <v>IX</v>
          </cell>
          <cell r="H62" t="str">
            <v>T3</v>
          </cell>
          <cell r="I62">
            <v>12.72</v>
          </cell>
          <cell r="J62">
            <v>2798.4</v>
          </cell>
          <cell r="K62">
            <v>5.0256818181818188</v>
          </cell>
          <cell r="L62">
            <v>1105.6500000000001</v>
          </cell>
          <cell r="M62" t="str">
            <v>210703</v>
          </cell>
          <cell r="N62">
            <v>16.928767123287674</v>
          </cell>
          <cell r="O62" t="str">
            <v>ECCH.T</v>
          </cell>
          <cell r="P62">
            <v>0.32876712328767121</v>
          </cell>
          <cell r="Q62">
            <v>1199.6302500000002</v>
          </cell>
        </row>
        <row r="63">
          <cell r="B63" t="str">
            <v>097</v>
          </cell>
          <cell r="C63" t="str">
            <v>OSNY POSONSKI</v>
          </cell>
          <cell r="D63" t="str">
            <v>TECNICO NIVEL MEDIO</v>
          </cell>
          <cell r="E63" t="str">
            <v>013/04</v>
          </cell>
          <cell r="F63" t="str">
            <v>11/2005</v>
          </cell>
          <cell r="G63" t="str">
            <v>III</v>
          </cell>
          <cell r="H63" t="str">
            <v>T3</v>
          </cell>
          <cell r="I63">
            <v>19.39</v>
          </cell>
          <cell r="J63">
            <v>4265.8</v>
          </cell>
          <cell r="K63">
            <v>7.6581818181818182</v>
          </cell>
          <cell r="L63">
            <v>1684.8</v>
          </cell>
          <cell r="M63" t="str">
            <v>110803</v>
          </cell>
          <cell r="N63">
            <v>10.228767123287671</v>
          </cell>
          <cell r="O63" t="str">
            <v>LT O. PRETO</v>
          </cell>
          <cell r="P63">
            <v>0.32876712328767121</v>
          </cell>
          <cell r="Q63">
            <v>1828.008</v>
          </cell>
        </row>
        <row r="64">
          <cell r="B64" t="str">
            <v>100</v>
          </cell>
          <cell r="C64" t="str">
            <v>DIMAS MOISES DA SILVA MOTTA</v>
          </cell>
          <cell r="D64" t="str">
            <v>AUXILIAR DE ADM.</v>
          </cell>
          <cell r="E64" t="str">
            <v>002/04</v>
          </cell>
          <cell r="F64" t="str">
            <v>01/2005</v>
          </cell>
          <cell r="G64" t="str">
            <v>IV</v>
          </cell>
          <cell r="H64" t="str">
            <v>T2</v>
          </cell>
          <cell r="I64">
            <v>9.09</v>
          </cell>
          <cell r="J64">
            <v>1999.8</v>
          </cell>
          <cell r="K64">
            <v>3.5897727272727273</v>
          </cell>
          <cell r="L64">
            <v>789.75</v>
          </cell>
          <cell r="M64" t="str">
            <v>010903</v>
          </cell>
          <cell r="N64">
            <v>3.4287671232876713</v>
          </cell>
          <cell r="O64" t="str">
            <v>ECCH.T</v>
          </cell>
          <cell r="P64">
            <v>0.32876712328767121</v>
          </cell>
          <cell r="Q64">
            <v>856.87874999999997</v>
          </cell>
        </row>
        <row r="65">
          <cell r="B65" t="str">
            <v>101</v>
          </cell>
          <cell r="C65" t="str">
            <v>MILTON COSTA</v>
          </cell>
          <cell r="D65" t="str">
            <v>MEIO OF OB CIVIS</v>
          </cell>
          <cell r="E65" t="str">
            <v>010/04</v>
          </cell>
          <cell r="F65" t="str">
            <v>04/2005</v>
          </cell>
          <cell r="G65" t="str">
            <v>VI</v>
          </cell>
          <cell r="H65" t="str">
            <v>T3</v>
          </cell>
          <cell r="I65">
            <v>7.88</v>
          </cell>
          <cell r="J65">
            <v>1733.6</v>
          </cell>
          <cell r="K65">
            <v>3.1111363636363638</v>
          </cell>
          <cell r="L65">
            <v>684.45</v>
          </cell>
          <cell r="M65" t="str">
            <v>010903</v>
          </cell>
          <cell r="N65">
            <v>12.52876712328767</v>
          </cell>
          <cell r="O65" t="str">
            <v>ECCH.T</v>
          </cell>
          <cell r="P65">
            <v>0.32876712328767121</v>
          </cell>
          <cell r="Q65">
            <v>742.62825000000009</v>
          </cell>
        </row>
        <row r="66">
          <cell r="B66" t="str">
            <v>102</v>
          </cell>
          <cell r="C66" t="str">
            <v>JOSE CELSO MARCIANO</v>
          </cell>
          <cell r="D66" t="str">
            <v>CARPINTEIRO</v>
          </cell>
          <cell r="E66" t="str">
            <v>012/04</v>
          </cell>
          <cell r="F66" t="str">
            <v>10/2005</v>
          </cell>
          <cell r="G66" t="str">
            <v>V</v>
          </cell>
          <cell r="H66" t="str">
            <v>T4</v>
          </cell>
          <cell r="I66">
            <v>9.09</v>
          </cell>
          <cell r="J66">
            <v>1999.8</v>
          </cell>
          <cell r="K66">
            <v>3.5897727272727273</v>
          </cell>
          <cell r="L66">
            <v>789.75</v>
          </cell>
          <cell r="M66" t="str">
            <v>010903</v>
          </cell>
          <cell r="N66">
            <v>17.928767123287674</v>
          </cell>
          <cell r="O66" t="str">
            <v>SE ANGRA</v>
          </cell>
          <cell r="P66">
            <v>0.32876712328767121</v>
          </cell>
          <cell r="Q66">
            <v>856.87874999999997</v>
          </cell>
        </row>
        <row r="67">
          <cell r="B67" t="str">
            <v>106</v>
          </cell>
          <cell r="C67" t="str">
            <v>JOAQUIM AIRES DE OLIVEIRA</v>
          </cell>
          <cell r="D67" t="str">
            <v>PEDREIRO</v>
          </cell>
          <cell r="E67" t="str">
            <v>004/04</v>
          </cell>
          <cell r="F67" t="str">
            <v>09/2005</v>
          </cell>
          <cell r="G67" t="str">
            <v>V</v>
          </cell>
          <cell r="H67" t="str">
            <v>T4</v>
          </cell>
          <cell r="I67">
            <v>9.09</v>
          </cell>
          <cell r="J67">
            <v>1999.8</v>
          </cell>
          <cell r="K67">
            <v>3.5897727272727273</v>
          </cell>
          <cell r="L67">
            <v>789.75</v>
          </cell>
          <cell r="M67" t="str">
            <v>220903</v>
          </cell>
          <cell r="N67">
            <v>1.7287671232876711</v>
          </cell>
          <cell r="O67" t="str">
            <v>UHE LCBC</v>
          </cell>
          <cell r="P67">
            <v>0.32876712328767121</v>
          </cell>
          <cell r="Q67">
            <v>856.87874999999997</v>
          </cell>
        </row>
        <row r="68">
          <cell r="B68" t="str">
            <v>123</v>
          </cell>
          <cell r="C68" t="str">
            <v>DERLY CORNELIO PARANHOS FILHO</v>
          </cell>
          <cell r="D68" t="str">
            <v>AJUDANTE</v>
          </cell>
          <cell r="E68" t="str">
            <v>004/04</v>
          </cell>
          <cell r="F68" t="str">
            <v>15/2005</v>
          </cell>
          <cell r="G68" t="str">
            <v>I</v>
          </cell>
          <cell r="H68" t="str">
            <v>T1</v>
          </cell>
          <cell r="I68">
            <v>6.24</v>
          </cell>
          <cell r="J68">
            <v>1372.8</v>
          </cell>
          <cell r="K68">
            <v>2.4649772727272725</v>
          </cell>
          <cell r="L68">
            <v>542.29499999999996</v>
          </cell>
          <cell r="M68" t="str">
            <v>010704</v>
          </cell>
          <cell r="N68" t="str">
            <v>Não Aplic.</v>
          </cell>
          <cell r="O68" t="str">
            <v>SE O. PRETO</v>
          </cell>
          <cell r="P68">
            <v>0.32876712328767121</v>
          </cell>
          <cell r="Q68">
            <v>588.39007499999991</v>
          </cell>
        </row>
        <row r="69">
          <cell r="B69" t="str">
            <v>124</v>
          </cell>
          <cell r="C69" t="str">
            <v>FERNANDO EMILIO SERRA</v>
          </cell>
          <cell r="D69" t="str">
            <v>AJUDANTE</v>
          </cell>
          <cell r="E69" t="str">
            <v>004/04</v>
          </cell>
          <cell r="F69" t="str">
            <v>15/2005</v>
          </cell>
          <cell r="G69" t="str">
            <v>I</v>
          </cell>
          <cell r="H69" t="str">
            <v>T1</v>
          </cell>
          <cell r="I69">
            <v>6.24</v>
          </cell>
          <cell r="J69">
            <v>1372.8</v>
          </cell>
          <cell r="K69">
            <v>2.4649772727272725</v>
          </cell>
          <cell r="L69">
            <v>542.29499999999996</v>
          </cell>
          <cell r="M69" t="str">
            <v>010704</v>
          </cell>
          <cell r="N69" t="str">
            <v>Não Aplic.</v>
          </cell>
          <cell r="O69" t="str">
            <v>SE O. PRETO</v>
          </cell>
          <cell r="P69">
            <v>0.32876712328767121</v>
          </cell>
          <cell r="Q69">
            <v>588.39007499999991</v>
          </cell>
        </row>
        <row r="70">
          <cell r="B70" t="str">
            <v>125</v>
          </cell>
          <cell r="C70" t="str">
            <v>ANTONIO JOSE SALGADO</v>
          </cell>
          <cell r="D70" t="str">
            <v>AJUDANTE</v>
          </cell>
          <cell r="E70" t="str">
            <v>014/04</v>
          </cell>
          <cell r="F70" t="str">
            <v>12/2005</v>
          </cell>
          <cell r="G70" t="str">
            <v>I</v>
          </cell>
          <cell r="H70" t="str">
            <v>T1</v>
          </cell>
          <cell r="I70">
            <v>6.24</v>
          </cell>
          <cell r="J70">
            <v>1372.8</v>
          </cell>
          <cell r="K70">
            <v>2.4649772727272725</v>
          </cell>
          <cell r="L70">
            <v>542.29499999999996</v>
          </cell>
          <cell r="M70" t="str">
            <v>010704</v>
          </cell>
          <cell r="N70" t="str">
            <v>Não Aplic.</v>
          </cell>
          <cell r="O70" t="str">
            <v>PRAD A</v>
          </cell>
          <cell r="P70">
            <v>0.32876712328767121</v>
          </cell>
          <cell r="Q70">
            <v>588.39007499999991</v>
          </cell>
        </row>
        <row r="71">
          <cell r="B71" t="str">
            <v>127</v>
          </cell>
          <cell r="C71" t="str">
            <v>ERICK DE CARVALHO FERNANDES BASTOS</v>
          </cell>
          <cell r="D71" t="str">
            <v>AJUDANTE</v>
          </cell>
          <cell r="E71" t="str">
            <v>014/04</v>
          </cell>
          <cell r="F71" t="str">
            <v>12/2005</v>
          </cell>
          <cell r="G71" t="str">
            <v>I</v>
          </cell>
          <cell r="H71" t="str">
            <v>T1</v>
          </cell>
          <cell r="I71">
            <v>6.24</v>
          </cell>
          <cell r="J71">
            <v>1372.8</v>
          </cell>
          <cell r="K71">
            <v>2.4649772727272725</v>
          </cell>
          <cell r="L71">
            <v>542.29499999999996</v>
          </cell>
          <cell r="M71" t="str">
            <v>010704</v>
          </cell>
          <cell r="N71" t="str">
            <v>Não Aplic.</v>
          </cell>
          <cell r="O71" t="str">
            <v>PRAD A</v>
          </cell>
          <cell r="P71">
            <v>0.32876712328767121</v>
          </cell>
          <cell r="Q71">
            <v>588.39007499999991</v>
          </cell>
        </row>
        <row r="72">
          <cell r="B72" t="str">
            <v>128</v>
          </cell>
          <cell r="C72" t="str">
            <v>GILMAR LUIZ RODRIGUES DA SILVA</v>
          </cell>
          <cell r="D72" t="str">
            <v>AJUDANTE</v>
          </cell>
          <cell r="E72" t="str">
            <v>014/04</v>
          </cell>
          <cell r="F72" t="str">
            <v>12/2005</v>
          </cell>
          <cell r="G72" t="str">
            <v>I</v>
          </cell>
          <cell r="H72" t="str">
            <v>T1</v>
          </cell>
          <cell r="I72">
            <v>6.24</v>
          </cell>
          <cell r="J72">
            <v>1372.8</v>
          </cell>
          <cell r="K72">
            <v>2.4649772727272725</v>
          </cell>
          <cell r="L72">
            <v>542.29499999999996</v>
          </cell>
          <cell r="M72" t="str">
            <v>010704</v>
          </cell>
          <cell r="N72" t="str">
            <v>Não Aplic.</v>
          </cell>
          <cell r="O72" t="str">
            <v>PRAD A</v>
          </cell>
          <cell r="P72">
            <v>0.32876712328767121</v>
          </cell>
          <cell r="Q72">
            <v>588.39007499999991</v>
          </cell>
        </row>
        <row r="73">
          <cell r="B73" t="str">
            <v>129</v>
          </cell>
          <cell r="C73" t="str">
            <v>JOSE BENEDITO DA SILVA</v>
          </cell>
          <cell r="D73" t="str">
            <v>AJUDANTE</v>
          </cell>
          <cell r="E73" t="str">
            <v>014/04</v>
          </cell>
          <cell r="F73" t="str">
            <v>12/2005</v>
          </cell>
          <cell r="G73" t="str">
            <v>I</v>
          </cell>
          <cell r="H73" t="str">
            <v>T1</v>
          </cell>
          <cell r="I73">
            <v>6.24</v>
          </cell>
          <cell r="J73">
            <v>1372.8</v>
          </cell>
          <cell r="K73">
            <v>2.4649772727272725</v>
          </cell>
          <cell r="L73">
            <v>542.29499999999996</v>
          </cell>
          <cell r="M73" t="str">
            <v>010704</v>
          </cell>
          <cell r="N73" t="str">
            <v>Não Aplic.</v>
          </cell>
          <cell r="O73" t="str">
            <v>PRAD A</v>
          </cell>
          <cell r="P73">
            <v>0.32876712328767121</v>
          </cell>
          <cell r="Q73">
            <v>588.39007499999991</v>
          </cell>
        </row>
        <row r="74">
          <cell r="B74" t="str">
            <v>130</v>
          </cell>
          <cell r="C74" t="str">
            <v>LUCIO CAROLINO MARTINS</v>
          </cell>
          <cell r="D74" t="str">
            <v>PEDREIRO</v>
          </cell>
          <cell r="E74" t="str">
            <v>014/04</v>
          </cell>
          <cell r="F74" t="str">
            <v>12/2005</v>
          </cell>
          <cell r="G74" t="str">
            <v>V</v>
          </cell>
          <cell r="H74" t="str">
            <v>T4</v>
          </cell>
          <cell r="I74">
            <v>9.09</v>
          </cell>
          <cell r="J74">
            <v>1999.8</v>
          </cell>
          <cell r="K74">
            <v>3.5897727272727273</v>
          </cell>
          <cell r="L74">
            <v>789.75</v>
          </cell>
          <cell r="M74" t="str">
            <v>010704</v>
          </cell>
          <cell r="N74" t="str">
            <v>Acima 15 A XXXX</v>
          </cell>
          <cell r="O74" t="str">
            <v>PRAD A</v>
          </cell>
          <cell r="P74">
            <v>0.32876712328767121</v>
          </cell>
          <cell r="Q74">
            <v>856.87874999999997</v>
          </cell>
        </row>
        <row r="75">
          <cell r="B75" t="str">
            <v>131</v>
          </cell>
          <cell r="C75" t="str">
            <v>REGINALDO BATISTA FLORENCIO DA SILVA</v>
          </cell>
          <cell r="D75" t="str">
            <v>AJUDANTE</v>
          </cell>
          <cell r="E75" t="str">
            <v>014/04</v>
          </cell>
          <cell r="F75" t="str">
            <v>12/2005</v>
          </cell>
          <cell r="G75" t="str">
            <v>I</v>
          </cell>
          <cell r="H75" t="str">
            <v>T1</v>
          </cell>
          <cell r="I75">
            <v>6.24</v>
          </cell>
          <cell r="J75">
            <v>1372.8</v>
          </cell>
          <cell r="K75">
            <v>2.4649772727272725</v>
          </cell>
          <cell r="L75">
            <v>542.29499999999996</v>
          </cell>
          <cell r="M75" t="str">
            <v>010704</v>
          </cell>
          <cell r="N75" t="str">
            <v>Não Aplic.</v>
          </cell>
          <cell r="O75" t="str">
            <v>PRAD A</v>
          </cell>
          <cell r="P75">
            <v>0.32876712328767121</v>
          </cell>
          <cell r="Q75">
            <v>588.39007499999991</v>
          </cell>
        </row>
        <row r="76">
          <cell r="B76" t="str">
            <v>132</v>
          </cell>
          <cell r="C76" t="str">
            <v>VALDECIR DOS SANTOS</v>
          </cell>
          <cell r="D76" t="str">
            <v>MEIO OF OB CIVIS</v>
          </cell>
          <cell r="E76" t="str">
            <v>014/04</v>
          </cell>
          <cell r="F76" t="str">
            <v>12/2005</v>
          </cell>
          <cell r="G76" t="str">
            <v>VI</v>
          </cell>
          <cell r="H76" t="str">
            <v>T3</v>
          </cell>
          <cell r="I76">
            <v>7.88</v>
          </cell>
          <cell r="J76">
            <v>1733.6</v>
          </cell>
          <cell r="K76">
            <v>3.1111363636363638</v>
          </cell>
          <cell r="L76">
            <v>684.45</v>
          </cell>
          <cell r="M76" t="str">
            <v>010704</v>
          </cell>
          <cell r="N76">
            <v>9.4287671232876704</v>
          </cell>
          <cell r="O76" t="str">
            <v>ECCH.T</v>
          </cell>
          <cell r="P76">
            <v>0.32876712328767121</v>
          </cell>
          <cell r="Q76">
            <v>742.62825000000009</v>
          </cell>
        </row>
        <row r="77">
          <cell r="B77" t="str">
            <v>133</v>
          </cell>
          <cell r="C77" t="str">
            <v>WLADEMIR ROSA DE OLIVEIRA</v>
          </cell>
          <cell r="D77" t="str">
            <v>AJUDANTE</v>
          </cell>
          <cell r="E77" t="str">
            <v>014/04</v>
          </cell>
          <cell r="F77" t="str">
            <v>12/2005</v>
          </cell>
          <cell r="G77" t="str">
            <v>I</v>
          </cell>
          <cell r="H77" t="str">
            <v>T1</v>
          </cell>
          <cell r="I77">
            <v>6.24</v>
          </cell>
          <cell r="J77">
            <v>1372.8</v>
          </cell>
          <cell r="K77">
            <v>2.4649772727272725</v>
          </cell>
          <cell r="L77">
            <v>542.29499999999996</v>
          </cell>
          <cell r="M77" t="str">
            <v>010704</v>
          </cell>
          <cell r="N77" t="str">
            <v>Não Aplic.</v>
          </cell>
          <cell r="O77" t="str">
            <v>PRAD A</v>
          </cell>
          <cell r="P77">
            <v>0.32876712328767121</v>
          </cell>
          <cell r="Q77">
            <v>588.39007499999991</v>
          </cell>
        </row>
        <row r="78">
          <cell r="B78" t="str">
            <v>134</v>
          </cell>
          <cell r="C78" t="str">
            <v>GLAUCO FELIPE DOS SANTOS</v>
          </cell>
          <cell r="D78" t="str">
            <v>AUXILIAR DE TECNICO</v>
          </cell>
          <cell r="E78" t="str">
            <v>004/04</v>
          </cell>
          <cell r="F78" t="str">
            <v>02/2005</v>
          </cell>
          <cell r="G78" t="str">
            <v>IV</v>
          </cell>
          <cell r="H78" t="str">
            <v>T1</v>
          </cell>
          <cell r="I78">
            <v>6.97</v>
          </cell>
          <cell r="J78">
            <v>1533.3999999999999</v>
          </cell>
          <cell r="K78">
            <v>3.2307954545454542</v>
          </cell>
          <cell r="L78">
            <v>710.77499999999998</v>
          </cell>
          <cell r="M78" t="str">
            <v>010704</v>
          </cell>
          <cell r="N78">
            <v>1.2287671232876711</v>
          </cell>
          <cell r="O78" t="str">
            <v>SE ANGRA</v>
          </cell>
          <cell r="P78">
            <v>0.32876712328767121</v>
          </cell>
          <cell r="Q78">
            <v>771.19087500000001</v>
          </cell>
        </row>
        <row r="79">
          <cell r="B79" t="str">
            <v>135</v>
          </cell>
          <cell r="C79" t="str">
            <v>ALESSANDRO PEDRO</v>
          </cell>
          <cell r="D79" t="str">
            <v>AJUDANTE</v>
          </cell>
          <cell r="E79" t="str">
            <v>015/04</v>
          </cell>
          <cell r="F79" t="str">
            <v>13/2005</v>
          </cell>
          <cell r="G79" t="str">
            <v>I</v>
          </cell>
          <cell r="H79" t="str">
            <v>T1</v>
          </cell>
          <cell r="I79">
            <v>6.24</v>
          </cell>
          <cell r="J79">
            <v>1372.8</v>
          </cell>
          <cell r="K79">
            <v>2.4649772727272725</v>
          </cell>
          <cell r="L79">
            <v>542.29499999999996</v>
          </cell>
          <cell r="M79" t="str">
            <v>190704</v>
          </cell>
          <cell r="N79" t="str">
            <v>Não Aplic.</v>
          </cell>
          <cell r="O79" t="str">
            <v>PRAD B</v>
          </cell>
          <cell r="P79">
            <v>0.32876712328767121</v>
          </cell>
          <cell r="Q79">
            <v>588.39007499999991</v>
          </cell>
        </row>
        <row r="80">
          <cell r="B80" t="str">
            <v>136</v>
          </cell>
          <cell r="C80" t="str">
            <v>ALEXSANDRO BORGES</v>
          </cell>
          <cell r="D80" t="str">
            <v>AJUDANTE</v>
          </cell>
          <cell r="E80" t="str">
            <v>015/04</v>
          </cell>
          <cell r="F80" t="str">
            <v>13/2005</v>
          </cell>
          <cell r="G80" t="str">
            <v>I</v>
          </cell>
          <cell r="H80" t="str">
            <v>T1</v>
          </cell>
          <cell r="I80">
            <v>6.24</v>
          </cell>
          <cell r="J80">
            <v>1372.8</v>
          </cell>
          <cell r="K80">
            <v>2.4649772727272725</v>
          </cell>
          <cell r="L80">
            <v>542.29499999999996</v>
          </cell>
          <cell r="M80" t="str">
            <v>190704</v>
          </cell>
          <cell r="N80" t="str">
            <v>Não Aplic.</v>
          </cell>
          <cell r="O80" t="str">
            <v>PRAD B</v>
          </cell>
          <cell r="P80">
            <v>0.32876712328767121</v>
          </cell>
          <cell r="Q80">
            <v>588.39007499999991</v>
          </cell>
        </row>
        <row r="81">
          <cell r="B81" t="str">
            <v>137</v>
          </cell>
          <cell r="C81" t="str">
            <v>ANDRE MARQUES DA SILVA</v>
          </cell>
          <cell r="D81" t="str">
            <v>PEDREIRO</v>
          </cell>
          <cell r="E81" t="str">
            <v>015/04</v>
          </cell>
          <cell r="F81" t="str">
            <v>13/2005</v>
          </cell>
          <cell r="G81" t="str">
            <v>V</v>
          </cell>
          <cell r="H81" t="str">
            <v>T2</v>
          </cell>
          <cell r="I81">
            <v>7.88</v>
          </cell>
          <cell r="J81">
            <v>1733.6</v>
          </cell>
          <cell r="K81">
            <v>3.1111363636363638</v>
          </cell>
          <cell r="L81">
            <v>684.45</v>
          </cell>
          <cell r="M81" t="str">
            <v>190704</v>
          </cell>
          <cell r="N81" t="str">
            <v>Acima 5 A XXXX</v>
          </cell>
          <cell r="O81" t="str">
            <v>PRAD B</v>
          </cell>
          <cell r="P81">
            <v>0.32876712328767121</v>
          </cell>
          <cell r="Q81">
            <v>742.62825000000009</v>
          </cell>
        </row>
        <row r="82">
          <cell r="B82" t="str">
            <v>138</v>
          </cell>
          <cell r="C82" t="str">
            <v>ANGELO MARCIO DA SILVA</v>
          </cell>
          <cell r="D82" t="str">
            <v>AJUDANTE</v>
          </cell>
          <cell r="E82" t="str">
            <v>015/04</v>
          </cell>
          <cell r="F82" t="str">
            <v>13/2005</v>
          </cell>
          <cell r="G82" t="str">
            <v>I</v>
          </cell>
          <cell r="H82" t="str">
            <v>T1</v>
          </cell>
          <cell r="I82">
            <v>6.24</v>
          </cell>
          <cell r="J82">
            <v>1372.8</v>
          </cell>
          <cell r="K82">
            <v>2.4649772727272725</v>
          </cell>
          <cell r="L82">
            <v>542.29499999999996</v>
          </cell>
          <cell r="M82" t="str">
            <v>190704</v>
          </cell>
          <cell r="N82" t="str">
            <v>Não Aplic.</v>
          </cell>
          <cell r="O82" t="str">
            <v>PRAD B</v>
          </cell>
          <cell r="P82">
            <v>0.32876712328767121</v>
          </cell>
          <cell r="Q82">
            <v>588.39007499999991</v>
          </cell>
        </row>
        <row r="83">
          <cell r="B83" t="str">
            <v>139</v>
          </cell>
          <cell r="C83" t="str">
            <v>ANTONIO GOMES FARIAS</v>
          </cell>
          <cell r="D83" t="str">
            <v>PEDREIRO</v>
          </cell>
          <cell r="E83" t="str">
            <v>015/04</v>
          </cell>
          <cell r="F83" t="str">
            <v>13/2005</v>
          </cell>
          <cell r="G83" t="str">
            <v>V</v>
          </cell>
          <cell r="H83" t="str">
            <v>T2</v>
          </cell>
          <cell r="I83">
            <v>7.88</v>
          </cell>
          <cell r="J83">
            <v>1733.6</v>
          </cell>
          <cell r="K83">
            <v>3.1111363636363638</v>
          </cell>
          <cell r="L83">
            <v>684.45</v>
          </cell>
          <cell r="M83" t="str">
            <v>190704</v>
          </cell>
          <cell r="N83" t="str">
            <v>Acima 5 A XXXX</v>
          </cell>
          <cell r="O83" t="str">
            <v>PRAD B</v>
          </cell>
          <cell r="P83">
            <v>0.32876712328767121</v>
          </cell>
          <cell r="Q83">
            <v>742.62825000000009</v>
          </cell>
        </row>
        <row r="84">
          <cell r="B84" t="str">
            <v>140</v>
          </cell>
          <cell r="C84" t="str">
            <v>CARLOS ALBERTO DE ALMEIDA</v>
          </cell>
          <cell r="D84" t="str">
            <v>PEDREIRO</v>
          </cell>
          <cell r="E84" t="str">
            <v>015/04</v>
          </cell>
          <cell r="F84" t="str">
            <v>13/2005</v>
          </cell>
          <cell r="G84" t="str">
            <v>V</v>
          </cell>
          <cell r="H84" t="str">
            <v>T2</v>
          </cell>
          <cell r="I84">
            <v>7.88</v>
          </cell>
          <cell r="J84">
            <v>1733.6</v>
          </cell>
          <cell r="K84">
            <v>3.1111363636363638</v>
          </cell>
          <cell r="L84">
            <v>684.45</v>
          </cell>
          <cell r="M84" t="str">
            <v>190704</v>
          </cell>
          <cell r="N84" t="str">
            <v>Acima 5 A XXXX</v>
          </cell>
          <cell r="O84" t="str">
            <v>PRAD B</v>
          </cell>
          <cell r="P84">
            <v>0.32876712328767121</v>
          </cell>
          <cell r="Q84">
            <v>742.62825000000009</v>
          </cell>
        </row>
        <row r="85">
          <cell r="B85" t="str">
            <v>141</v>
          </cell>
          <cell r="C85" t="str">
            <v>CARLOS ANTONIO DE ALMEIDA</v>
          </cell>
          <cell r="D85" t="str">
            <v>AJUDANTE</v>
          </cell>
          <cell r="E85" t="str">
            <v>015/04</v>
          </cell>
          <cell r="F85" t="str">
            <v>13/2005</v>
          </cell>
          <cell r="G85" t="str">
            <v>I</v>
          </cell>
          <cell r="H85" t="str">
            <v>T1</v>
          </cell>
          <cell r="I85">
            <v>6.24</v>
          </cell>
          <cell r="J85">
            <v>1372.8</v>
          </cell>
          <cell r="K85">
            <v>2.4649772727272725</v>
          </cell>
          <cell r="L85">
            <v>542.29499999999996</v>
          </cell>
          <cell r="M85" t="str">
            <v>190704</v>
          </cell>
          <cell r="N85" t="str">
            <v>Não Aplic.</v>
          </cell>
          <cell r="O85" t="str">
            <v>PRAD B</v>
          </cell>
          <cell r="P85">
            <v>0.32876712328767121</v>
          </cell>
          <cell r="Q85">
            <v>588.39007499999991</v>
          </cell>
        </row>
        <row r="86">
          <cell r="B86" t="str">
            <v>142</v>
          </cell>
          <cell r="C86" t="str">
            <v>CLAUDENEI MEDEIROS ELIDIO</v>
          </cell>
          <cell r="D86" t="str">
            <v>AJUDANTE</v>
          </cell>
          <cell r="E86" t="str">
            <v>015/04</v>
          </cell>
          <cell r="F86" t="str">
            <v>13/2005</v>
          </cell>
          <cell r="G86" t="str">
            <v>I</v>
          </cell>
          <cell r="H86" t="str">
            <v>T1</v>
          </cell>
          <cell r="I86">
            <v>6.24</v>
          </cell>
          <cell r="J86">
            <v>1372.8</v>
          </cell>
          <cell r="K86">
            <v>2.4649772727272725</v>
          </cell>
          <cell r="L86">
            <v>542.29499999999996</v>
          </cell>
          <cell r="M86" t="str">
            <v>190704</v>
          </cell>
          <cell r="N86" t="str">
            <v>Não Aplic.</v>
          </cell>
          <cell r="O86" t="str">
            <v>PRAD B</v>
          </cell>
          <cell r="P86">
            <v>0.32876712328767121</v>
          </cell>
          <cell r="Q86">
            <v>588.39007499999991</v>
          </cell>
        </row>
        <row r="87">
          <cell r="B87" t="str">
            <v>143</v>
          </cell>
          <cell r="C87" t="str">
            <v>EDNEY SOARES DA SILVA</v>
          </cell>
          <cell r="D87" t="str">
            <v>AJUDANTE</v>
          </cell>
          <cell r="E87" t="str">
            <v>015/04</v>
          </cell>
          <cell r="F87" t="str">
            <v>13/2005</v>
          </cell>
          <cell r="G87" t="str">
            <v>I</v>
          </cell>
          <cell r="H87" t="str">
            <v>T1</v>
          </cell>
          <cell r="I87">
            <v>6.24</v>
          </cell>
          <cell r="J87">
            <v>1372.8</v>
          </cell>
          <cell r="K87">
            <v>2.4649772727272725</v>
          </cell>
          <cell r="L87">
            <v>542.29499999999996</v>
          </cell>
          <cell r="M87" t="str">
            <v>190704</v>
          </cell>
          <cell r="N87" t="str">
            <v>Não Aplic.</v>
          </cell>
          <cell r="O87" t="str">
            <v>PRAD B</v>
          </cell>
          <cell r="P87">
            <v>0.32876712328767121</v>
          </cell>
          <cell r="Q87">
            <v>588.39007499999991</v>
          </cell>
        </row>
        <row r="88">
          <cell r="B88" t="str">
            <v>144</v>
          </cell>
          <cell r="C88" t="str">
            <v>GILSON IGNACIO DE SOUZA</v>
          </cell>
          <cell r="D88" t="str">
            <v>AJUDANTE</v>
          </cell>
          <cell r="E88" t="str">
            <v>015/04</v>
          </cell>
          <cell r="F88" t="str">
            <v>13/2005</v>
          </cell>
          <cell r="G88" t="str">
            <v>I</v>
          </cell>
          <cell r="H88" t="str">
            <v>T1</v>
          </cell>
          <cell r="I88">
            <v>6.24</v>
          </cell>
          <cell r="J88">
            <v>1372.8</v>
          </cell>
          <cell r="K88">
            <v>2.4649772727272725</v>
          </cell>
          <cell r="L88">
            <v>542.29499999999996</v>
          </cell>
          <cell r="M88" t="str">
            <v>190704</v>
          </cell>
          <cell r="N88" t="str">
            <v>Não Aplic.</v>
          </cell>
          <cell r="O88" t="str">
            <v>PRAD B</v>
          </cell>
          <cell r="P88">
            <v>0.32876712328767121</v>
          </cell>
          <cell r="Q88">
            <v>588.39007499999991</v>
          </cell>
        </row>
        <row r="89">
          <cell r="B89" t="str">
            <v>145</v>
          </cell>
          <cell r="C89" t="str">
            <v>JOSE CARLOS HILARIO DOS SANTOS</v>
          </cell>
          <cell r="D89" t="str">
            <v>AJUDANTE</v>
          </cell>
          <cell r="E89" t="str">
            <v>015/04</v>
          </cell>
          <cell r="F89" t="str">
            <v>13/2005</v>
          </cell>
          <cell r="G89" t="str">
            <v>I</v>
          </cell>
          <cell r="H89" t="str">
            <v>T1</v>
          </cell>
          <cell r="I89">
            <v>6.24</v>
          </cell>
          <cell r="J89">
            <v>1372.8</v>
          </cell>
          <cell r="K89">
            <v>2.4649772727272725</v>
          </cell>
          <cell r="L89">
            <v>542.29499999999996</v>
          </cell>
          <cell r="M89" t="str">
            <v>190704</v>
          </cell>
          <cell r="N89" t="str">
            <v>Não Aplic.</v>
          </cell>
          <cell r="O89" t="str">
            <v>PRAD B</v>
          </cell>
          <cell r="P89">
            <v>0.32876712328767121</v>
          </cell>
          <cell r="Q89">
            <v>588.39007499999991</v>
          </cell>
        </row>
        <row r="90">
          <cell r="B90" t="str">
            <v>146</v>
          </cell>
          <cell r="C90" t="str">
            <v>MARCIO PEREIRA</v>
          </cell>
          <cell r="D90" t="str">
            <v>AJUDANTE</v>
          </cell>
          <cell r="E90" t="str">
            <v>015/04</v>
          </cell>
          <cell r="F90" t="str">
            <v>13/2005</v>
          </cell>
          <cell r="G90" t="str">
            <v>I</v>
          </cell>
          <cell r="H90" t="str">
            <v>T1</v>
          </cell>
          <cell r="I90">
            <v>6.24</v>
          </cell>
          <cell r="J90">
            <v>1372.8</v>
          </cell>
          <cell r="K90">
            <v>2.4649772727272725</v>
          </cell>
          <cell r="L90">
            <v>542.29499999999996</v>
          </cell>
          <cell r="M90" t="str">
            <v>190704</v>
          </cell>
          <cell r="N90" t="str">
            <v>Não Aplic.</v>
          </cell>
          <cell r="O90" t="str">
            <v>PRAD B</v>
          </cell>
          <cell r="P90">
            <v>0.32876712328767121</v>
          </cell>
          <cell r="Q90">
            <v>588.39007499999991</v>
          </cell>
        </row>
        <row r="91">
          <cell r="B91" t="str">
            <v>147</v>
          </cell>
          <cell r="C91" t="str">
            <v>ROBERT LYVER SANTOS PEROSINI</v>
          </cell>
          <cell r="D91" t="str">
            <v>AJUDANTE</v>
          </cell>
          <cell r="E91" t="str">
            <v>015/04</v>
          </cell>
          <cell r="F91" t="str">
            <v>13/2005</v>
          </cell>
          <cell r="G91" t="str">
            <v>I</v>
          </cell>
          <cell r="H91" t="str">
            <v>T1</v>
          </cell>
          <cell r="I91">
            <v>6.24</v>
          </cell>
          <cell r="J91">
            <v>1372.8</v>
          </cell>
          <cell r="K91">
            <v>2.4649772727272725</v>
          </cell>
          <cell r="L91">
            <v>542.29499999999996</v>
          </cell>
          <cell r="M91" t="str">
            <v>190704</v>
          </cell>
          <cell r="N91" t="str">
            <v>Não Aplic.</v>
          </cell>
          <cell r="O91" t="str">
            <v>PRAD B</v>
          </cell>
          <cell r="P91">
            <v>0.32876712328767121</v>
          </cell>
          <cell r="Q91">
            <v>588.39007499999991</v>
          </cell>
        </row>
        <row r="92">
          <cell r="B92" t="str">
            <v>148</v>
          </cell>
          <cell r="C92" t="str">
            <v>ROBERTO CARLOS DA SILVA</v>
          </cell>
          <cell r="D92" t="str">
            <v>AJUDANTE</v>
          </cell>
          <cell r="E92" t="str">
            <v>015/04</v>
          </cell>
          <cell r="F92" t="str">
            <v>13/2005</v>
          </cell>
          <cell r="G92" t="str">
            <v>I</v>
          </cell>
          <cell r="H92" t="str">
            <v>T1</v>
          </cell>
          <cell r="I92">
            <v>6.24</v>
          </cell>
          <cell r="J92">
            <v>1372.8</v>
          </cell>
          <cell r="K92">
            <v>2.4649772727272725</v>
          </cell>
          <cell r="L92">
            <v>542.29499999999996</v>
          </cell>
          <cell r="M92" t="str">
            <v>190704</v>
          </cell>
          <cell r="N92" t="str">
            <v>Não Aplic.</v>
          </cell>
          <cell r="O92" t="str">
            <v>PRAD B</v>
          </cell>
          <cell r="P92">
            <v>0.32876712328767121</v>
          </cell>
          <cell r="Q92">
            <v>588.39007499999991</v>
          </cell>
        </row>
        <row r="93">
          <cell r="B93" t="str">
            <v>149</v>
          </cell>
          <cell r="C93" t="str">
            <v>SEBASTIÃO DA SILVA</v>
          </cell>
          <cell r="D93" t="str">
            <v>AJUDANTE</v>
          </cell>
          <cell r="E93" t="str">
            <v>015/04</v>
          </cell>
          <cell r="F93" t="str">
            <v>13/2005</v>
          </cell>
          <cell r="G93" t="str">
            <v>I</v>
          </cell>
          <cell r="H93" t="str">
            <v>T1</v>
          </cell>
          <cell r="I93">
            <v>6.24</v>
          </cell>
          <cell r="J93">
            <v>1372.8</v>
          </cell>
          <cell r="K93">
            <v>2.4649772727272725</v>
          </cell>
          <cell r="L93">
            <v>542.29499999999996</v>
          </cell>
          <cell r="M93" t="str">
            <v>190704</v>
          </cell>
          <cell r="N93" t="str">
            <v>Não Aplic.</v>
          </cell>
          <cell r="O93" t="str">
            <v>PRAD B</v>
          </cell>
          <cell r="P93">
            <v>0.32876712328767121</v>
          </cell>
          <cell r="Q93">
            <v>588.39007499999991</v>
          </cell>
        </row>
        <row r="94">
          <cell r="B94" t="str">
            <v>155</v>
          </cell>
          <cell r="C94" t="str">
            <v>FRANCISCO CARLOS  TEIXEIRA</v>
          </cell>
          <cell r="D94" t="str">
            <v>TECNICO NIVEL MEDIO</v>
          </cell>
          <cell r="E94" t="str">
            <v>017/04</v>
          </cell>
          <cell r="F94" t="str">
            <v>14/2005</v>
          </cell>
          <cell r="G94" t="str">
            <v>III</v>
          </cell>
          <cell r="H94" t="str">
            <v>T2</v>
          </cell>
          <cell r="I94">
            <v>19.39</v>
          </cell>
          <cell r="J94">
            <v>4265.8</v>
          </cell>
          <cell r="K94">
            <v>5.7436363636363632</v>
          </cell>
          <cell r="L94">
            <v>1263.5999999999999</v>
          </cell>
          <cell r="M94" t="str">
            <v>020804</v>
          </cell>
          <cell r="N94" t="str">
            <v>Acima 5 A XXXX</v>
          </cell>
          <cell r="O94" t="str">
            <v>LUZ P/ TODOS</v>
          </cell>
          <cell r="P94">
            <v>0.32876712328767121</v>
          </cell>
          <cell r="Q94">
            <v>1371.0059999999999</v>
          </cell>
        </row>
        <row r="95">
          <cell r="B95" t="str">
            <v>156</v>
          </cell>
          <cell r="C95" t="str">
            <v>MARIA CAROLINA SANTANA LIRA</v>
          </cell>
          <cell r="D95" t="str">
            <v>AUXILIAR DE ADM.</v>
          </cell>
          <cell r="E95" t="str">
            <v>017/04</v>
          </cell>
          <cell r="F95" t="str">
            <v>14/2005</v>
          </cell>
          <cell r="G95" t="str">
            <v>IV</v>
          </cell>
          <cell r="H95" t="str">
            <v>T3</v>
          </cell>
          <cell r="I95">
            <v>11.51</v>
          </cell>
          <cell r="J95">
            <v>2532.1999999999998</v>
          </cell>
          <cell r="K95">
            <v>4.5470454545454544</v>
          </cell>
          <cell r="L95">
            <v>1000.35</v>
          </cell>
          <cell r="M95" t="str">
            <v>020804</v>
          </cell>
          <cell r="N95" t="str">
            <v>Acima 10 A XXXX</v>
          </cell>
          <cell r="O95" t="str">
            <v>LUZ P/ TODOS</v>
          </cell>
          <cell r="P95">
            <v>0.32876712328767121</v>
          </cell>
          <cell r="Q95">
            <v>1085.3797500000001</v>
          </cell>
        </row>
        <row r="96">
          <cell r="B96" t="str">
            <v>158</v>
          </cell>
          <cell r="C96" t="str">
            <v>PEDRO CLEMENTINO BARCELLOS</v>
          </cell>
          <cell r="D96" t="str">
            <v>TECNICO NIVEL MEDIO</v>
          </cell>
          <cell r="E96" t="str">
            <v>017/04</v>
          </cell>
          <cell r="F96" t="str">
            <v>14/2005</v>
          </cell>
          <cell r="G96" t="str">
            <v>III</v>
          </cell>
          <cell r="H96" t="str">
            <v>T2</v>
          </cell>
          <cell r="I96">
            <v>14.54</v>
          </cell>
          <cell r="J96">
            <v>3198.7999999999997</v>
          </cell>
          <cell r="K96">
            <v>5.7436363636363632</v>
          </cell>
          <cell r="L96">
            <v>1263.5999999999999</v>
          </cell>
          <cell r="M96" t="str">
            <v>020804</v>
          </cell>
          <cell r="N96" t="str">
            <v>Acima 20 A XXXX</v>
          </cell>
          <cell r="O96" t="str">
            <v>LUZ P/ TODOS</v>
          </cell>
          <cell r="P96">
            <v>0.32876712328767121</v>
          </cell>
          <cell r="Q96">
            <v>1371.0059999999999</v>
          </cell>
        </row>
        <row r="97">
          <cell r="B97" t="str">
            <v>159</v>
          </cell>
          <cell r="C97" t="str">
            <v>CARLOS GOMES CARDOSO</v>
          </cell>
          <cell r="D97" t="str">
            <v>TECNICO NIVEL MEDIO</v>
          </cell>
          <cell r="E97" t="str">
            <v>017/04</v>
          </cell>
          <cell r="F97" t="str">
            <v>14/2005</v>
          </cell>
          <cell r="G97" t="str">
            <v>III</v>
          </cell>
          <cell r="H97" t="str">
            <v>T2</v>
          </cell>
          <cell r="I97">
            <v>14.54</v>
          </cell>
          <cell r="J97">
            <v>3198.7999999999997</v>
          </cell>
          <cell r="K97">
            <v>5.7436363636363632</v>
          </cell>
          <cell r="L97">
            <v>1263.5999999999999</v>
          </cell>
          <cell r="M97" t="str">
            <v>130904</v>
          </cell>
          <cell r="N97" t="str">
            <v>Acima 5 A XXXX</v>
          </cell>
          <cell r="O97" t="str">
            <v>LUZ P/ TODOS</v>
          </cell>
          <cell r="P97">
            <v>0.32876712328767121</v>
          </cell>
          <cell r="Q97">
            <v>1371.0059999999999</v>
          </cell>
        </row>
        <row r="98">
          <cell r="B98" t="str">
            <v>160</v>
          </cell>
          <cell r="C98" t="str">
            <v>DORMIÊ MATIAS DA SILVA</v>
          </cell>
          <cell r="D98" t="str">
            <v>TECNICO NIVEL MEDIO</v>
          </cell>
          <cell r="E98" t="str">
            <v>017/04</v>
          </cell>
          <cell r="F98" t="str">
            <v>14/2005</v>
          </cell>
          <cell r="G98" t="str">
            <v>III</v>
          </cell>
          <cell r="H98" t="str">
            <v>T2</v>
          </cell>
          <cell r="I98">
            <v>14.54</v>
          </cell>
          <cell r="J98">
            <v>3198.7999999999997</v>
          </cell>
          <cell r="K98">
            <v>5.7436363636363632</v>
          </cell>
          <cell r="L98">
            <v>1263.5999999999999</v>
          </cell>
          <cell r="M98" t="str">
            <v>130904</v>
          </cell>
          <cell r="N98" t="str">
            <v>Acima 5 A XXXX</v>
          </cell>
          <cell r="O98" t="str">
            <v>LUZ P/ TODOS</v>
          </cell>
          <cell r="P98">
            <v>0.32876712328767121</v>
          </cell>
          <cell r="Q98">
            <v>1371.0059999999999</v>
          </cell>
        </row>
        <row r="99">
          <cell r="B99" t="str">
            <v>161</v>
          </cell>
          <cell r="C99" t="str">
            <v>WASHINGTON RODRIGUES GOMES</v>
          </cell>
          <cell r="D99" t="str">
            <v>AUXILIAR DE ADM.</v>
          </cell>
          <cell r="E99" t="str">
            <v>017/04</v>
          </cell>
          <cell r="F99" t="str">
            <v>14/2005</v>
          </cell>
          <cell r="G99" t="str">
            <v>IV</v>
          </cell>
          <cell r="H99" t="str">
            <v>T2</v>
          </cell>
          <cell r="I99">
            <v>9.09</v>
          </cell>
          <cell r="J99">
            <v>1999.8</v>
          </cell>
          <cell r="K99">
            <v>3.5897727272727273</v>
          </cell>
          <cell r="L99">
            <v>789.75</v>
          </cell>
          <cell r="M99" t="str">
            <v>130904</v>
          </cell>
          <cell r="N99" t="str">
            <v>Acima 5 A XXXX</v>
          </cell>
          <cell r="O99" t="str">
            <v>LUZ P/ TODOS</v>
          </cell>
          <cell r="P99">
            <v>0.32876712328767121</v>
          </cell>
          <cell r="Q99">
            <v>856.87874999999997</v>
          </cell>
        </row>
        <row r="100">
          <cell r="B100" t="str">
            <v>162</v>
          </cell>
          <cell r="C100" t="str">
            <v>MARLON MOREIRA BARBOSA</v>
          </cell>
          <cell r="D100" t="str">
            <v>TECNICO NIVEL MEDIO</v>
          </cell>
          <cell r="E100" t="str">
            <v>017/04</v>
          </cell>
          <cell r="F100" t="str">
            <v>14/2005</v>
          </cell>
          <cell r="G100" t="str">
            <v>III</v>
          </cell>
          <cell r="H100" t="str">
            <v>T2</v>
          </cell>
          <cell r="I100">
            <v>14.54</v>
          </cell>
          <cell r="J100">
            <v>3198.7999999999997</v>
          </cell>
          <cell r="K100">
            <v>5.7436363636363632</v>
          </cell>
          <cell r="L100">
            <v>1263.5999999999999</v>
          </cell>
          <cell r="M100" t="str">
            <v>200904</v>
          </cell>
          <cell r="N100" t="str">
            <v>Acima 5 A XXXX</v>
          </cell>
          <cell r="O100" t="str">
            <v>LUZ P/ TODOS</v>
          </cell>
          <cell r="P100">
            <v>0.32876712328767121</v>
          </cell>
          <cell r="Q100">
            <v>1371.0059999999999</v>
          </cell>
        </row>
        <row r="101">
          <cell r="B101" t="str">
            <v>163</v>
          </cell>
          <cell r="C101" t="str">
            <v>JULIANO LANNA FERREIRA</v>
          </cell>
          <cell r="D101" t="str">
            <v>MOTORISTA II</v>
          </cell>
          <cell r="E101" t="str">
            <v>013/04</v>
          </cell>
          <cell r="F101" t="str">
            <v>11/2005</v>
          </cell>
          <cell r="G101" t="str">
            <v>X</v>
          </cell>
          <cell r="H101" t="str">
            <v>T1</v>
          </cell>
          <cell r="I101">
            <v>7.57</v>
          </cell>
          <cell r="J101">
            <v>1665.4</v>
          </cell>
          <cell r="K101">
            <v>2.9914772727272729</v>
          </cell>
          <cell r="L101">
            <v>658.125</v>
          </cell>
          <cell r="M101" t="str">
            <v>200904</v>
          </cell>
          <cell r="N101" t="str">
            <v>Sem Exp.</v>
          </cell>
          <cell r="O101" t="str">
            <v>LT O. PRETO</v>
          </cell>
          <cell r="P101">
            <v>0.32876712328767121</v>
          </cell>
          <cell r="Q101">
            <v>714.06562499999995</v>
          </cell>
        </row>
        <row r="102">
          <cell r="B102" t="str">
            <v>164</v>
          </cell>
          <cell r="C102" t="str">
            <v>IARA KAROLINE OLIVEIRA</v>
          </cell>
          <cell r="D102" t="str">
            <v>TEC.SEG.DO TRABALHO</v>
          </cell>
          <cell r="E102" t="str">
            <v>002/04</v>
          </cell>
          <cell r="F102" t="str">
            <v>17/2005</v>
          </cell>
          <cell r="G102" t="str">
            <v>III</v>
          </cell>
          <cell r="H102" t="str">
            <v>T1</v>
          </cell>
          <cell r="I102">
            <v>12.96</v>
          </cell>
          <cell r="J102">
            <v>2851.2000000000003</v>
          </cell>
          <cell r="K102">
            <v>5.1214090909090908</v>
          </cell>
          <cell r="L102">
            <v>1126.71</v>
          </cell>
          <cell r="M102" t="str">
            <v>131004</v>
          </cell>
          <cell r="N102" t="str">
            <v>Sem Exp.</v>
          </cell>
          <cell r="O102" t="str">
            <v>ECCH.T</v>
          </cell>
          <cell r="P102">
            <v>0.32876712328767121</v>
          </cell>
          <cell r="Q102">
            <v>1222.48035</v>
          </cell>
        </row>
        <row r="103">
          <cell r="B103" t="str">
            <v>10379</v>
          </cell>
          <cell r="C103" t="str">
            <v>DANIEL ARECO DE OLIVEIRA</v>
          </cell>
          <cell r="D103" t="str">
            <v>TECNICO DE NIVEL MEDIO</v>
          </cell>
          <cell r="L103">
            <v>2020</v>
          </cell>
          <cell r="N103">
            <v>7.3287671232876708</v>
          </cell>
          <cell r="O103" t="str">
            <v>SE SOND</v>
          </cell>
          <cell r="P103">
            <v>0.32876712328767121</v>
          </cell>
          <cell r="Q103">
            <v>2191.6999999999998</v>
          </cell>
        </row>
        <row r="104">
          <cell r="B104" t="str">
            <v>10378</v>
          </cell>
          <cell r="C104" t="str">
            <v>GILSON DENIR AMARAL</v>
          </cell>
          <cell r="D104" t="str">
            <v>ASSISTENDE DE ADMINISTRAÇÃO</v>
          </cell>
          <cell r="L104">
            <v>1695</v>
          </cell>
          <cell r="N104">
            <v>16.928767123287674</v>
          </cell>
          <cell r="O104" t="str">
            <v>ADM / ECCH</v>
          </cell>
          <cell r="P104">
            <v>0.32876712328767121</v>
          </cell>
          <cell r="Q104">
            <v>1839.075</v>
          </cell>
        </row>
        <row r="105">
          <cell r="B105" t="str">
            <v>170</v>
          </cell>
          <cell r="C105" t="str">
            <v>JOÃO DELÇO MESQUITA PENNA</v>
          </cell>
          <cell r="D105" t="str">
            <v>TECNICO NIVEL MEDIO</v>
          </cell>
          <cell r="E105" t="str">
            <v>017/04</v>
          </cell>
          <cell r="F105" t="str">
            <v>14/2005</v>
          </cell>
          <cell r="G105" t="str">
            <v>III</v>
          </cell>
          <cell r="H105" t="str">
            <v>T2</v>
          </cell>
          <cell r="I105">
            <v>14.54</v>
          </cell>
          <cell r="J105">
            <v>3198.7999999999997</v>
          </cell>
          <cell r="K105">
            <v>5.7436363636363632</v>
          </cell>
          <cell r="L105">
            <v>1263.5999999999999</v>
          </cell>
          <cell r="M105" t="str">
            <v>011204</v>
          </cell>
          <cell r="N105" t="str">
            <v>Acima 5 A XXXX</v>
          </cell>
          <cell r="O105" t="str">
            <v>LUZ P/ TODOS</v>
          </cell>
          <cell r="P105">
            <v>0.32876712328767121</v>
          </cell>
          <cell r="Q105">
            <v>1371.0059999999999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 Mensal 7R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al"/>
    </sheetNames>
    <sheetDataSet>
      <sheetData sheetId="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de preços"/>
    </sheetNames>
    <sheetDataSet>
      <sheetData sheetId="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DLAS.T"/>
      <sheetName val="SÃO PAULO"/>
      <sheetName val="DTS.T"/>
      <sheetName val="ECMOT"/>
      <sheetName val="LT"/>
      <sheetName val="mogi"/>
      <sheetName val="tijuco"/>
      <sheetName val="IBIÚNA"/>
      <sheetName val="APOIO"/>
      <sheetName val="Tabela"/>
      <sheetName val="Plan-1-"/>
      <sheetName val="Plan-2-"/>
      <sheetName val="Plan-3-"/>
      <sheetName val="Plan-4-"/>
      <sheetName val="Plan-5-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">
          <cell r="B5" t="str">
            <v>Nível</v>
          </cell>
          <cell r="C5" t="str">
            <v>Salário</v>
          </cell>
          <cell r="F5" t="str">
            <v>Nível</v>
          </cell>
          <cell r="G5" t="str">
            <v>Salário</v>
          </cell>
        </row>
        <row r="6">
          <cell r="B6" t="str">
            <v>A2/L</v>
          </cell>
          <cell r="C6">
            <v>353.33</v>
          </cell>
          <cell r="F6" t="str">
            <v>A1/L</v>
          </cell>
          <cell r="G6">
            <v>353.33</v>
          </cell>
        </row>
        <row r="7">
          <cell r="B7" t="str">
            <v>A2/01</v>
          </cell>
          <cell r="C7">
            <v>374.53</v>
          </cell>
          <cell r="F7" t="str">
            <v>A1/01</v>
          </cell>
          <cell r="G7">
            <v>374.53</v>
          </cell>
        </row>
        <row r="8">
          <cell r="B8" t="str">
            <v>A2/02</v>
          </cell>
          <cell r="C8">
            <v>388.66</v>
          </cell>
          <cell r="F8" t="str">
            <v>A1/02</v>
          </cell>
          <cell r="G8">
            <v>388.66</v>
          </cell>
        </row>
        <row r="9">
          <cell r="B9" t="str">
            <v>A2/03</v>
          </cell>
          <cell r="C9">
            <v>402.8</v>
          </cell>
          <cell r="F9" t="str">
            <v>A1/03</v>
          </cell>
          <cell r="G9">
            <v>402.8</v>
          </cell>
        </row>
        <row r="10">
          <cell r="B10" t="str">
            <v>A2/04</v>
          </cell>
          <cell r="C10">
            <v>421.64</v>
          </cell>
          <cell r="F10" t="str">
            <v>A1/04</v>
          </cell>
          <cell r="G10">
            <v>421.64</v>
          </cell>
        </row>
        <row r="11">
          <cell r="B11" t="str">
            <v>A2/05</v>
          </cell>
          <cell r="C11">
            <v>438.13</v>
          </cell>
          <cell r="F11" t="str">
            <v>A1/05</v>
          </cell>
          <cell r="G11">
            <v>438.13</v>
          </cell>
        </row>
        <row r="12">
          <cell r="B12" t="str">
            <v>A2/06</v>
          </cell>
          <cell r="C12">
            <v>454.62</v>
          </cell>
          <cell r="F12" t="str">
            <v>A1/06</v>
          </cell>
          <cell r="G12">
            <v>454.62</v>
          </cell>
        </row>
        <row r="13">
          <cell r="B13" t="str">
            <v>A2/07</v>
          </cell>
          <cell r="C13">
            <v>473.46</v>
          </cell>
          <cell r="F13" t="str">
            <v>A1/07</v>
          </cell>
          <cell r="G13">
            <v>473.46</v>
          </cell>
        </row>
        <row r="14">
          <cell r="B14" t="str">
            <v>A2/08</v>
          </cell>
          <cell r="C14">
            <v>489.95</v>
          </cell>
          <cell r="F14" t="str">
            <v>A1/08</v>
          </cell>
          <cell r="G14">
            <v>489.95</v>
          </cell>
        </row>
        <row r="15">
          <cell r="B15" t="str">
            <v>A2/09</v>
          </cell>
          <cell r="C15">
            <v>508.8</v>
          </cell>
          <cell r="F15" t="str">
            <v>A1/09</v>
          </cell>
          <cell r="G15">
            <v>508.8</v>
          </cell>
        </row>
        <row r="16">
          <cell r="B16" t="str">
            <v>A2/10</v>
          </cell>
          <cell r="C16">
            <v>532.35</v>
          </cell>
          <cell r="F16" t="str">
            <v>A1/10</v>
          </cell>
          <cell r="G16">
            <v>532.35</v>
          </cell>
        </row>
        <row r="17">
          <cell r="B17" t="str">
            <v>A2/11</v>
          </cell>
          <cell r="C17">
            <v>551.20000000000005</v>
          </cell>
          <cell r="F17" t="str">
            <v>A1/11</v>
          </cell>
          <cell r="G17">
            <v>551.20000000000005</v>
          </cell>
        </row>
        <row r="18">
          <cell r="B18" t="str">
            <v>A2/12</v>
          </cell>
          <cell r="C18">
            <v>574.75</v>
          </cell>
          <cell r="F18" t="str">
            <v>A1/12</v>
          </cell>
          <cell r="G18">
            <v>574.75</v>
          </cell>
        </row>
        <row r="19">
          <cell r="B19" t="str">
            <v>A2/13</v>
          </cell>
          <cell r="C19">
            <v>595.95000000000005</v>
          </cell>
          <cell r="F19" t="str">
            <v>A1/13</v>
          </cell>
          <cell r="G19">
            <v>595.95000000000005</v>
          </cell>
        </row>
        <row r="20">
          <cell r="B20" t="str">
            <v>A2/14</v>
          </cell>
          <cell r="C20">
            <v>621.86</v>
          </cell>
          <cell r="F20" t="str">
            <v>A1/14</v>
          </cell>
          <cell r="G20">
            <v>621.86</v>
          </cell>
        </row>
        <row r="21">
          <cell r="B21" t="str">
            <v>A2/15</v>
          </cell>
          <cell r="C21">
            <v>645.41999999999996</v>
          </cell>
          <cell r="F21" t="str">
            <v>A1/15</v>
          </cell>
          <cell r="G21">
            <v>645.41999999999996</v>
          </cell>
        </row>
        <row r="22">
          <cell r="B22" t="str">
            <v>A2/16</v>
          </cell>
          <cell r="C22">
            <v>671.33</v>
          </cell>
          <cell r="F22" t="str">
            <v>A1/16</v>
          </cell>
          <cell r="G22">
            <v>671.33</v>
          </cell>
        </row>
        <row r="23">
          <cell r="B23" t="str">
            <v>A2/17</v>
          </cell>
          <cell r="C23">
            <v>697.24</v>
          </cell>
          <cell r="F23" t="str">
            <v>A1/17</v>
          </cell>
          <cell r="G23">
            <v>697.24</v>
          </cell>
        </row>
        <row r="24">
          <cell r="B24" t="str">
            <v>A2/18</v>
          </cell>
          <cell r="C24">
            <v>725.51</v>
          </cell>
          <cell r="F24" t="str">
            <v>A1/18</v>
          </cell>
          <cell r="G24">
            <v>725.51</v>
          </cell>
        </row>
        <row r="25">
          <cell r="B25" t="str">
            <v>A2/19</v>
          </cell>
          <cell r="C25">
            <v>753.37</v>
          </cell>
          <cell r="F25" t="str">
            <v>A1/19</v>
          </cell>
          <cell r="G25">
            <v>753.37</v>
          </cell>
        </row>
        <row r="26">
          <cell r="B26" t="str">
            <v>A2/20</v>
          </cell>
          <cell r="C26">
            <v>784.39</v>
          </cell>
          <cell r="F26" t="str">
            <v>A1/20</v>
          </cell>
          <cell r="G26">
            <v>784.39</v>
          </cell>
        </row>
        <row r="27">
          <cell r="B27" t="str">
            <v>A2/21</v>
          </cell>
          <cell r="C27">
            <v>812.66</v>
          </cell>
          <cell r="F27" t="str">
            <v>A1/21</v>
          </cell>
          <cell r="G27">
            <v>812.66</v>
          </cell>
        </row>
        <row r="28">
          <cell r="B28" t="str">
            <v>A2/22</v>
          </cell>
          <cell r="C28">
            <v>840.93</v>
          </cell>
          <cell r="F28" t="str">
            <v>A1/22</v>
          </cell>
          <cell r="G28">
            <v>840.93</v>
          </cell>
        </row>
        <row r="29">
          <cell r="B29" t="str">
            <v>A2/23</v>
          </cell>
          <cell r="C29">
            <v>876.26</v>
          </cell>
          <cell r="F29" t="str">
            <v>A1/23</v>
          </cell>
          <cell r="G29">
            <v>876.26</v>
          </cell>
        </row>
        <row r="30">
          <cell r="B30" t="str">
            <v>A2/24</v>
          </cell>
          <cell r="C30">
            <v>909.24</v>
          </cell>
          <cell r="F30" t="str">
            <v>A1/24</v>
          </cell>
          <cell r="G30">
            <v>909.24</v>
          </cell>
        </row>
        <row r="31">
          <cell r="B31" t="str">
            <v>A2/25</v>
          </cell>
          <cell r="C31">
            <v>944.57</v>
          </cell>
          <cell r="F31" t="str">
            <v>A1/25</v>
          </cell>
          <cell r="G31">
            <v>944.57</v>
          </cell>
        </row>
        <row r="32">
          <cell r="B32" t="str">
            <v>A2/26</v>
          </cell>
          <cell r="C32">
            <v>984.62</v>
          </cell>
          <cell r="F32" t="str">
            <v>A1/26</v>
          </cell>
          <cell r="G32">
            <v>984.62</v>
          </cell>
        </row>
        <row r="33">
          <cell r="B33" t="str">
            <v>A2/27</v>
          </cell>
          <cell r="C33">
            <v>1022.3</v>
          </cell>
          <cell r="F33" t="str">
            <v>A1/27</v>
          </cell>
          <cell r="G33">
            <v>1022.3</v>
          </cell>
        </row>
        <row r="34">
          <cell r="B34" t="str">
            <v>A2/28</v>
          </cell>
          <cell r="C34">
            <v>1064.7</v>
          </cell>
          <cell r="F34" t="str">
            <v>A1/28</v>
          </cell>
          <cell r="G34">
            <v>1064.7</v>
          </cell>
        </row>
        <row r="35">
          <cell r="B35" t="str">
            <v>A2/29</v>
          </cell>
          <cell r="C35">
            <v>1104.75</v>
          </cell>
          <cell r="F35" t="str">
            <v>A1/29</v>
          </cell>
          <cell r="G35">
            <v>1104.75</v>
          </cell>
        </row>
        <row r="36">
          <cell r="B36" t="str">
            <v>A2/30</v>
          </cell>
          <cell r="C36">
            <v>1149.5</v>
          </cell>
          <cell r="F36" t="str">
            <v>A1/30</v>
          </cell>
          <cell r="G36">
            <v>1149.5</v>
          </cell>
        </row>
        <row r="37">
          <cell r="B37" t="str">
            <v>A2/31</v>
          </cell>
          <cell r="C37">
            <v>1194.26</v>
          </cell>
          <cell r="F37" t="str">
            <v>A1/31</v>
          </cell>
          <cell r="G37">
            <v>1194.26</v>
          </cell>
        </row>
        <row r="38">
          <cell r="B38" t="str">
            <v>A2/32</v>
          </cell>
          <cell r="C38">
            <v>1241.3699999999999</v>
          </cell>
          <cell r="F38" t="str">
            <v>A1/32</v>
          </cell>
          <cell r="G38">
            <v>1241.3699999999999</v>
          </cell>
        </row>
        <row r="39">
          <cell r="B39" t="str">
            <v>A2/33</v>
          </cell>
          <cell r="C39">
            <v>1290.8399999999999</v>
          </cell>
          <cell r="F39" t="str">
            <v>A1/33</v>
          </cell>
          <cell r="G39">
            <v>1290.8399999999999</v>
          </cell>
        </row>
        <row r="40">
          <cell r="B40" t="str">
            <v>A2/34</v>
          </cell>
          <cell r="C40">
            <v>1342.66</v>
          </cell>
          <cell r="F40" t="str">
            <v>A1/34</v>
          </cell>
          <cell r="G40">
            <v>1342.66</v>
          </cell>
        </row>
        <row r="41">
          <cell r="B41" t="str">
            <v>A2/35</v>
          </cell>
          <cell r="C41">
            <v>1396.84</v>
          </cell>
          <cell r="F41" t="str">
            <v>A1/35</v>
          </cell>
          <cell r="G41">
            <v>1396.84</v>
          </cell>
        </row>
        <row r="42">
          <cell r="B42" t="str">
            <v>A2/36</v>
          </cell>
          <cell r="C42">
            <v>1451.01</v>
          </cell>
          <cell r="F42" t="str">
            <v>A1/36</v>
          </cell>
          <cell r="G42">
            <v>1451.01</v>
          </cell>
        </row>
        <row r="43">
          <cell r="B43" t="str">
            <v>A2/37</v>
          </cell>
          <cell r="C43">
            <v>1509.9</v>
          </cell>
          <cell r="F43" t="str">
            <v>A1/37</v>
          </cell>
          <cell r="G43">
            <v>1509.9</v>
          </cell>
        </row>
        <row r="44">
          <cell r="B44" t="str">
            <v>A2/38</v>
          </cell>
          <cell r="C44">
            <v>1571.15</v>
          </cell>
          <cell r="F44" t="str">
            <v>A1/38</v>
          </cell>
          <cell r="G44">
            <v>1571.15</v>
          </cell>
        </row>
        <row r="45">
          <cell r="B45" t="str">
            <v>A2/39</v>
          </cell>
          <cell r="C45">
            <v>1632.39</v>
          </cell>
          <cell r="F45" t="str">
            <v>A1/39</v>
          </cell>
          <cell r="G45">
            <v>1632.39</v>
          </cell>
        </row>
        <row r="46">
          <cell r="B46" t="str">
            <v>A2/40</v>
          </cell>
          <cell r="C46">
            <v>1695.99</v>
          </cell>
          <cell r="F46" t="str">
            <v>A1/40</v>
          </cell>
          <cell r="G46">
            <v>1695.99</v>
          </cell>
        </row>
        <row r="47">
          <cell r="B47" t="str">
            <v>A2/41</v>
          </cell>
          <cell r="C47">
            <v>1764.3</v>
          </cell>
          <cell r="F47" t="str">
            <v>A1/41</v>
          </cell>
          <cell r="G47">
            <v>1764.3</v>
          </cell>
        </row>
        <row r="48">
          <cell r="B48" t="str">
            <v>A2/42</v>
          </cell>
          <cell r="C48">
            <v>1834.97</v>
          </cell>
          <cell r="F48" t="str">
            <v>A1/42</v>
          </cell>
          <cell r="G48">
            <v>1834.97</v>
          </cell>
        </row>
        <row r="49">
          <cell r="B49" t="str">
            <v>A2/43</v>
          </cell>
          <cell r="C49">
            <v>1907.99</v>
          </cell>
          <cell r="F49" t="str">
            <v>A1/43</v>
          </cell>
          <cell r="G49">
            <v>1907.99</v>
          </cell>
        </row>
        <row r="50">
          <cell r="B50" t="str">
            <v>A2/44</v>
          </cell>
          <cell r="C50">
            <v>1983.36</v>
          </cell>
          <cell r="F50" t="str">
            <v>A1/44</v>
          </cell>
          <cell r="G50">
            <v>1983.36</v>
          </cell>
        </row>
        <row r="51">
          <cell r="B51" t="str">
            <v>A2/45</v>
          </cell>
          <cell r="C51">
            <v>2063.4499999999998</v>
          </cell>
          <cell r="F51" t="str">
            <v>A1/45</v>
          </cell>
          <cell r="G51">
            <v>2063.4499999999998</v>
          </cell>
        </row>
        <row r="52">
          <cell r="B52" t="str">
            <v>A2/46</v>
          </cell>
          <cell r="C52">
            <v>2143.54</v>
          </cell>
          <cell r="F52" t="str">
            <v>A1/46</v>
          </cell>
          <cell r="G52">
            <v>2143.54</v>
          </cell>
        </row>
        <row r="53">
          <cell r="B53" t="str">
            <v>A2/47</v>
          </cell>
          <cell r="C53">
            <v>2228.34</v>
          </cell>
          <cell r="F53" t="str">
            <v>A1/47</v>
          </cell>
          <cell r="G53">
            <v>2228.34</v>
          </cell>
        </row>
        <row r="54">
          <cell r="B54" t="str">
            <v>A2/48</v>
          </cell>
          <cell r="C54">
            <v>2317.85</v>
          </cell>
          <cell r="F54" t="str">
            <v>A1/48</v>
          </cell>
          <cell r="G54">
            <v>2317.85</v>
          </cell>
        </row>
        <row r="55">
          <cell r="B55" t="str">
            <v>A2/49</v>
          </cell>
          <cell r="C55">
            <v>2409.7199999999998</v>
          </cell>
          <cell r="F55" t="str">
            <v>A1/49</v>
          </cell>
          <cell r="G55">
            <v>2409.7199999999998</v>
          </cell>
        </row>
        <row r="56">
          <cell r="B56" t="str">
            <v>A2/50</v>
          </cell>
          <cell r="C56">
            <v>2506.29</v>
          </cell>
          <cell r="F56" t="str">
            <v>A1/50</v>
          </cell>
          <cell r="G56">
            <v>2506.29</v>
          </cell>
        </row>
        <row r="57">
          <cell r="B57" t="str">
            <v>A2/51</v>
          </cell>
          <cell r="C57">
            <v>2605.23</v>
          </cell>
          <cell r="F57" t="str">
            <v>A1/51</v>
          </cell>
          <cell r="G57">
            <v>2605.23</v>
          </cell>
        </row>
        <row r="58">
          <cell r="B58" t="str">
            <v>A2/52</v>
          </cell>
          <cell r="C58">
            <v>2708.87</v>
          </cell>
          <cell r="F58" t="str">
            <v>A1/52</v>
          </cell>
          <cell r="G58">
            <v>2708.87</v>
          </cell>
        </row>
        <row r="59">
          <cell r="B59" t="str">
            <v>A2/53</v>
          </cell>
          <cell r="C59">
            <v>2817.23</v>
          </cell>
          <cell r="F59" t="str">
            <v>A1/53</v>
          </cell>
          <cell r="G59">
            <v>2817.23</v>
          </cell>
        </row>
        <row r="60">
          <cell r="B60" t="str">
            <v>A2/54</v>
          </cell>
          <cell r="C60">
            <v>2927.94</v>
          </cell>
          <cell r="F60" t="str">
            <v>A1/54</v>
          </cell>
          <cell r="G60">
            <v>2927.94</v>
          </cell>
        </row>
        <row r="61">
          <cell r="B61" t="str">
            <v>A2/55</v>
          </cell>
          <cell r="C61">
            <v>3045.71</v>
          </cell>
          <cell r="F61" t="str">
            <v>A1/55</v>
          </cell>
          <cell r="G61">
            <v>3045.71</v>
          </cell>
        </row>
        <row r="62">
          <cell r="B62" t="str">
            <v>A2/56</v>
          </cell>
          <cell r="C62">
            <v>3165.85</v>
          </cell>
          <cell r="F62" t="str">
            <v>A1/56</v>
          </cell>
          <cell r="G62">
            <v>3165.85</v>
          </cell>
        </row>
        <row r="63">
          <cell r="B63" t="str">
            <v>A2/57</v>
          </cell>
          <cell r="C63">
            <v>3293.04</v>
          </cell>
          <cell r="F63" t="str">
            <v>A1/57</v>
          </cell>
          <cell r="G63">
            <v>3293.04</v>
          </cell>
        </row>
        <row r="64">
          <cell r="B64" t="str">
            <v>A2/58</v>
          </cell>
          <cell r="C64">
            <v>3422.6</v>
          </cell>
          <cell r="F64" t="str">
            <v>A1/58</v>
          </cell>
          <cell r="G64">
            <v>3422.6</v>
          </cell>
        </row>
        <row r="65">
          <cell r="B65" t="str">
            <v>A2/59</v>
          </cell>
          <cell r="C65">
            <v>3559.22</v>
          </cell>
          <cell r="F65" t="str">
            <v>A1/59</v>
          </cell>
          <cell r="G65">
            <v>3559.22</v>
          </cell>
        </row>
        <row r="66">
          <cell r="B66" t="str">
            <v>A2/60</v>
          </cell>
          <cell r="C66">
            <v>3700.55</v>
          </cell>
          <cell r="F66" t="str">
            <v>A1/60</v>
          </cell>
          <cell r="G66">
            <v>3700.55</v>
          </cell>
        </row>
        <row r="67">
          <cell r="B67" t="str">
            <v>A2/61</v>
          </cell>
          <cell r="C67">
            <v>3841.89</v>
          </cell>
          <cell r="F67" t="str">
            <v>A1/61</v>
          </cell>
          <cell r="G67">
            <v>3841.89</v>
          </cell>
        </row>
        <row r="68">
          <cell r="B68" t="str">
            <v>A2/62</v>
          </cell>
          <cell r="C68">
            <v>3971.44</v>
          </cell>
          <cell r="F68" t="str">
            <v>A1/62</v>
          </cell>
          <cell r="G68">
            <v>3971.44</v>
          </cell>
        </row>
        <row r="69">
          <cell r="B69" t="str">
            <v>A2/63</v>
          </cell>
          <cell r="C69">
            <v>4108.0600000000004</v>
          </cell>
          <cell r="F69" t="str">
            <v>A1/63</v>
          </cell>
          <cell r="G69">
            <v>4108.0600000000004</v>
          </cell>
        </row>
        <row r="70">
          <cell r="B70" t="str">
            <v>A2/64</v>
          </cell>
          <cell r="C70">
            <v>4251.75</v>
          </cell>
          <cell r="F70" t="str">
            <v>A1/64</v>
          </cell>
          <cell r="G70">
            <v>4251.75</v>
          </cell>
        </row>
        <row r="71">
          <cell r="B71" t="str">
            <v>A2/65</v>
          </cell>
          <cell r="C71">
            <v>4397.79</v>
          </cell>
          <cell r="F71" t="str">
            <v>A1/65</v>
          </cell>
          <cell r="G71">
            <v>4397.79</v>
          </cell>
        </row>
        <row r="72">
          <cell r="B72" t="str">
            <v>A2/66</v>
          </cell>
          <cell r="C72">
            <v>4550.8999999999996</v>
          </cell>
          <cell r="F72" t="str">
            <v>A1/66</v>
          </cell>
          <cell r="G72">
            <v>4550.8999999999996</v>
          </cell>
        </row>
        <row r="73">
          <cell r="B73" t="str">
            <v>A2/67</v>
          </cell>
          <cell r="C73">
            <v>4708.72</v>
          </cell>
          <cell r="F73" t="str">
            <v>A1/67</v>
          </cell>
          <cell r="G73">
            <v>4708.72</v>
          </cell>
        </row>
        <row r="74">
          <cell r="B74" t="str">
            <v>A2/68</v>
          </cell>
          <cell r="C74">
            <v>4875.97</v>
          </cell>
          <cell r="F74" t="str">
            <v>A1/68</v>
          </cell>
          <cell r="G74">
            <v>4875.97</v>
          </cell>
        </row>
        <row r="75">
          <cell r="B75" t="str">
            <v>A2/69</v>
          </cell>
          <cell r="C75">
            <v>5047.92</v>
          </cell>
          <cell r="F75" t="str">
            <v>A1/69</v>
          </cell>
          <cell r="G75">
            <v>5047.92</v>
          </cell>
        </row>
        <row r="76">
          <cell r="B76" t="str">
            <v>A2/70</v>
          </cell>
          <cell r="C76">
            <v>5226.9399999999996</v>
          </cell>
          <cell r="F76" t="str">
            <v>A1/70</v>
          </cell>
          <cell r="G76">
            <v>5226.9399999999996</v>
          </cell>
        </row>
        <row r="77">
          <cell r="B77" t="str">
            <v>A2/71</v>
          </cell>
          <cell r="C77">
            <v>5410.68</v>
          </cell>
          <cell r="F77" t="str">
            <v>A1/71</v>
          </cell>
          <cell r="G77">
            <v>5410.68</v>
          </cell>
        </row>
        <row r="78">
          <cell r="B78" t="str">
            <v>A2/72</v>
          </cell>
          <cell r="C78">
            <v>5610.9</v>
          </cell>
          <cell r="F78" t="str">
            <v>A1/72</v>
          </cell>
          <cell r="G78">
            <v>5610.9</v>
          </cell>
        </row>
        <row r="79">
          <cell r="B79" t="str">
            <v>A2/73</v>
          </cell>
          <cell r="C79">
            <v>5813.47</v>
          </cell>
          <cell r="F79" t="str">
            <v>A1/73</v>
          </cell>
          <cell r="G79">
            <v>5813.47</v>
          </cell>
        </row>
        <row r="80">
          <cell r="B80" t="str">
            <v>A2/74</v>
          </cell>
          <cell r="C80">
            <v>6023.12</v>
          </cell>
          <cell r="F80" t="str">
            <v>A1/74</v>
          </cell>
          <cell r="G80">
            <v>6023.12</v>
          </cell>
        </row>
        <row r="81">
          <cell r="B81" t="str">
            <v>A2/75</v>
          </cell>
          <cell r="C81">
            <v>6263.38</v>
          </cell>
          <cell r="F81" t="str">
            <v>A1/75</v>
          </cell>
          <cell r="G81">
            <v>6263.38</v>
          </cell>
        </row>
        <row r="82">
          <cell r="B82" t="str">
            <v>A2/76</v>
          </cell>
          <cell r="C82">
            <v>6513.07</v>
          </cell>
          <cell r="F82" t="str">
            <v>A1/76</v>
          </cell>
          <cell r="G82">
            <v>6513.07</v>
          </cell>
        </row>
        <row r="83">
          <cell r="B83" t="str">
            <v>A2/77</v>
          </cell>
          <cell r="C83">
            <v>6774.53</v>
          </cell>
          <cell r="F83" t="str">
            <v>A1/77</v>
          </cell>
          <cell r="G83">
            <v>6774.53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DLAS.T"/>
      <sheetName val="SÃO PAULO"/>
      <sheetName val="DTS.T"/>
      <sheetName val="ECMOT"/>
      <sheetName val="LT"/>
      <sheetName val="mogi"/>
      <sheetName val="tijuco"/>
      <sheetName val="IBIÚNA"/>
      <sheetName val="APOIO"/>
      <sheetName val="Tabel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5">
          <cell r="B5" t="str">
            <v>Nível</v>
          </cell>
          <cell r="C5" t="str">
            <v>Salário</v>
          </cell>
          <cell r="F5" t="str">
            <v>Nível</v>
          </cell>
          <cell r="G5" t="str">
            <v>Salário</v>
          </cell>
        </row>
        <row r="6">
          <cell r="B6" t="str">
            <v>A2/L</v>
          </cell>
          <cell r="C6">
            <v>353.33</v>
          </cell>
          <cell r="F6" t="str">
            <v>A1/L</v>
          </cell>
          <cell r="G6">
            <v>353.33</v>
          </cell>
        </row>
        <row r="7">
          <cell r="B7" t="str">
            <v>A2/01</v>
          </cell>
          <cell r="C7">
            <v>374.53</v>
          </cell>
          <cell r="F7" t="str">
            <v>A1/01</v>
          </cell>
          <cell r="G7">
            <v>374.53</v>
          </cell>
        </row>
        <row r="8">
          <cell r="B8" t="str">
            <v>A2/02</v>
          </cell>
          <cell r="C8">
            <v>388.66</v>
          </cell>
          <cell r="F8" t="str">
            <v>A1/02</v>
          </cell>
          <cell r="G8">
            <v>388.66</v>
          </cell>
        </row>
        <row r="9">
          <cell r="B9" t="str">
            <v>A2/03</v>
          </cell>
          <cell r="C9">
            <v>402.8</v>
          </cell>
          <cell r="F9" t="str">
            <v>A1/03</v>
          </cell>
          <cell r="G9">
            <v>402.8</v>
          </cell>
        </row>
        <row r="10">
          <cell r="B10" t="str">
            <v>A2/04</v>
          </cell>
          <cell r="C10">
            <v>421.64</v>
          </cell>
          <cell r="F10" t="str">
            <v>A1/04</v>
          </cell>
          <cell r="G10">
            <v>421.64</v>
          </cell>
        </row>
        <row r="11">
          <cell r="B11" t="str">
            <v>A2/05</v>
          </cell>
          <cell r="C11">
            <v>438.13</v>
          </cell>
          <cell r="F11" t="str">
            <v>A1/05</v>
          </cell>
          <cell r="G11">
            <v>438.13</v>
          </cell>
        </row>
        <row r="12">
          <cell r="B12" t="str">
            <v>A2/06</v>
          </cell>
          <cell r="C12">
            <v>454.62</v>
          </cell>
          <cell r="F12" t="str">
            <v>A1/06</v>
          </cell>
          <cell r="G12">
            <v>454.62</v>
          </cell>
        </row>
        <row r="13">
          <cell r="B13" t="str">
            <v>A2/07</v>
          </cell>
          <cell r="C13">
            <v>473.46</v>
          </cell>
          <cell r="F13" t="str">
            <v>A1/07</v>
          </cell>
          <cell r="G13">
            <v>473.46</v>
          </cell>
        </row>
        <row r="14">
          <cell r="B14" t="str">
            <v>A2/08</v>
          </cell>
          <cell r="C14">
            <v>489.95</v>
          </cell>
          <cell r="F14" t="str">
            <v>A1/08</v>
          </cell>
          <cell r="G14">
            <v>489.95</v>
          </cell>
        </row>
        <row r="15">
          <cell r="B15" t="str">
            <v>A2/09</v>
          </cell>
          <cell r="C15">
            <v>508.8</v>
          </cell>
          <cell r="F15" t="str">
            <v>A1/09</v>
          </cell>
          <cell r="G15">
            <v>508.8</v>
          </cell>
        </row>
        <row r="16">
          <cell r="B16" t="str">
            <v>A2/10</v>
          </cell>
          <cell r="C16">
            <v>532.35</v>
          </cell>
          <cell r="F16" t="str">
            <v>A1/10</v>
          </cell>
          <cell r="G16">
            <v>532.35</v>
          </cell>
        </row>
        <row r="17">
          <cell r="B17" t="str">
            <v>A2/11</v>
          </cell>
          <cell r="C17">
            <v>551.20000000000005</v>
          </cell>
          <cell r="F17" t="str">
            <v>A1/11</v>
          </cell>
          <cell r="G17">
            <v>551.20000000000005</v>
          </cell>
        </row>
        <row r="18">
          <cell r="B18" t="str">
            <v>A2/12</v>
          </cell>
          <cell r="C18">
            <v>574.75</v>
          </cell>
          <cell r="F18" t="str">
            <v>A1/12</v>
          </cell>
          <cell r="G18">
            <v>574.75</v>
          </cell>
        </row>
        <row r="19">
          <cell r="B19" t="str">
            <v>A2/13</v>
          </cell>
          <cell r="C19">
            <v>595.95000000000005</v>
          </cell>
          <cell r="F19" t="str">
            <v>A1/13</v>
          </cell>
          <cell r="G19">
            <v>595.95000000000005</v>
          </cell>
        </row>
        <row r="20">
          <cell r="B20" t="str">
            <v>A2/14</v>
          </cell>
          <cell r="C20">
            <v>621.86</v>
          </cell>
          <cell r="F20" t="str">
            <v>A1/14</v>
          </cell>
          <cell r="G20">
            <v>621.86</v>
          </cell>
        </row>
        <row r="21">
          <cell r="B21" t="str">
            <v>A2/15</v>
          </cell>
          <cell r="C21">
            <v>645.41999999999996</v>
          </cell>
          <cell r="F21" t="str">
            <v>A1/15</v>
          </cell>
          <cell r="G21">
            <v>645.41999999999996</v>
          </cell>
        </row>
        <row r="22">
          <cell r="B22" t="str">
            <v>A2/16</v>
          </cell>
          <cell r="C22">
            <v>671.33</v>
          </cell>
          <cell r="F22" t="str">
            <v>A1/16</v>
          </cell>
          <cell r="G22">
            <v>671.33</v>
          </cell>
        </row>
        <row r="23">
          <cell r="B23" t="str">
            <v>A2/17</v>
          </cell>
          <cell r="C23">
            <v>697.24</v>
          </cell>
          <cell r="F23" t="str">
            <v>A1/17</v>
          </cell>
          <cell r="G23">
            <v>697.24</v>
          </cell>
        </row>
        <row r="24">
          <cell r="B24" t="str">
            <v>A2/18</v>
          </cell>
          <cell r="C24">
            <v>725.51</v>
          </cell>
          <cell r="F24" t="str">
            <v>A1/18</v>
          </cell>
          <cell r="G24">
            <v>725.51</v>
          </cell>
        </row>
        <row r="25">
          <cell r="B25" t="str">
            <v>A2/19</v>
          </cell>
          <cell r="C25">
            <v>753.37</v>
          </cell>
          <cell r="F25" t="str">
            <v>A1/19</v>
          </cell>
          <cell r="G25">
            <v>753.37</v>
          </cell>
        </row>
        <row r="26">
          <cell r="B26" t="str">
            <v>A2/20</v>
          </cell>
          <cell r="C26">
            <v>784.39</v>
          </cell>
          <cell r="F26" t="str">
            <v>A1/20</v>
          </cell>
          <cell r="G26">
            <v>784.39</v>
          </cell>
        </row>
        <row r="27">
          <cell r="B27" t="str">
            <v>A2/21</v>
          </cell>
          <cell r="C27">
            <v>812.66</v>
          </cell>
          <cell r="F27" t="str">
            <v>A1/21</v>
          </cell>
          <cell r="G27">
            <v>812.66</v>
          </cell>
        </row>
        <row r="28">
          <cell r="B28" t="str">
            <v>A2/22</v>
          </cell>
          <cell r="C28">
            <v>840.93</v>
          </cell>
          <cell r="F28" t="str">
            <v>A1/22</v>
          </cell>
          <cell r="G28">
            <v>840.93</v>
          </cell>
        </row>
        <row r="29">
          <cell r="B29" t="str">
            <v>A2/23</v>
          </cell>
          <cell r="C29">
            <v>876.26</v>
          </cell>
          <cell r="F29" t="str">
            <v>A1/23</v>
          </cell>
          <cell r="G29">
            <v>876.26</v>
          </cell>
        </row>
        <row r="30">
          <cell r="B30" t="str">
            <v>A2/24</v>
          </cell>
          <cell r="C30">
            <v>909.24</v>
          </cell>
          <cell r="F30" t="str">
            <v>A1/24</v>
          </cell>
          <cell r="G30">
            <v>909.24</v>
          </cell>
        </row>
        <row r="31">
          <cell r="B31" t="str">
            <v>A2/25</v>
          </cell>
          <cell r="C31">
            <v>944.57</v>
          </cell>
          <cell r="F31" t="str">
            <v>A1/25</v>
          </cell>
          <cell r="G31">
            <v>944.57</v>
          </cell>
        </row>
        <row r="32">
          <cell r="B32" t="str">
            <v>A2/26</v>
          </cell>
          <cell r="C32">
            <v>984.62</v>
          </cell>
          <cell r="F32" t="str">
            <v>A1/26</v>
          </cell>
          <cell r="G32">
            <v>984.62</v>
          </cell>
        </row>
        <row r="33">
          <cell r="B33" t="str">
            <v>A2/27</v>
          </cell>
          <cell r="C33">
            <v>1022.3</v>
          </cell>
          <cell r="F33" t="str">
            <v>A1/27</v>
          </cell>
          <cell r="G33">
            <v>1022.3</v>
          </cell>
        </row>
        <row r="34">
          <cell r="B34" t="str">
            <v>A2/28</v>
          </cell>
          <cell r="C34">
            <v>1064.7</v>
          </cell>
          <cell r="F34" t="str">
            <v>A1/28</v>
          </cell>
          <cell r="G34">
            <v>1064.7</v>
          </cell>
        </row>
        <row r="35">
          <cell r="B35" t="str">
            <v>A2/29</v>
          </cell>
          <cell r="C35">
            <v>1104.75</v>
          </cell>
          <cell r="F35" t="str">
            <v>A1/29</v>
          </cell>
          <cell r="G35">
            <v>1104.75</v>
          </cell>
        </row>
        <row r="36">
          <cell r="B36" t="str">
            <v>A2/30</v>
          </cell>
          <cell r="C36">
            <v>1149.5</v>
          </cell>
          <cell r="F36" t="str">
            <v>A1/30</v>
          </cell>
          <cell r="G36">
            <v>1149.5</v>
          </cell>
        </row>
        <row r="37">
          <cell r="B37" t="str">
            <v>A2/31</v>
          </cell>
          <cell r="C37">
            <v>1194.26</v>
          </cell>
          <cell r="F37" t="str">
            <v>A1/31</v>
          </cell>
          <cell r="G37">
            <v>1194.26</v>
          </cell>
        </row>
        <row r="38">
          <cell r="B38" t="str">
            <v>A2/32</v>
          </cell>
          <cell r="C38">
            <v>1241.3699999999999</v>
          </cell>
          <cell r="F38" t="str">
            <v>A1/32</v>
          </cell>
          <cell r="G38">
            <v>1241.3699999999999</v>
          </cell>
        </row>
        <row r="39">
          <cell r="B39" t="str">
            <v>A2/33</v>
          </cell>
          <cell r="C39">
            <v>1290.8399999999999</v>
          </cell>
          <cell r="F39" t="str">
            <v>A1/33</v>
          </cell>
          <cell r="G39">
            <v>1290.8399999999999</v>
          </cell>
        </row>
        <row r="40">
          <cell r="B40" t="str">
            <v>A2/34</v>
          </cell>
          <cell r="C40">
            <v>1342.66</v>
          </cell>
          <cell r="F40" t="str">
            <v>A1/34</v>
          </cell>
          <cell r="G40">
            <v>1342.66</v>
          </cell>
        </row>
        <row r="41">
          <cell r="B41" t="str">
            <v>A2/35</v>
          </cell>
          <cell r="C41">
            <v>1396.84</v>
          </cell>
          <cell r="F41" t="str">
            <v>A1/35</v>
          </cell>
          <cell r="G41">
            <v>1396.84</v>
          </cell>
        </row>
        <row r="42">
          <cell r="B42" t="str">
            <v>A2/36</v>
          </cell>
          <cell r="C42">
            <v>1451.01</v>
          </cell>
          <cell r="F42" t="str">
            <v>A1/36</v>
          </cell>
          <cell r="G42">
            <v>1451.01</v>
          </cell>
        </row>
        <row r="43">
          <cell r="B43" t="str">
            <v>A2/37</v>
          </cell>
          <cell r="C43">
            <v>1509.9</v>
          </cell>
          <cell r="F43" t="str">
            <v>A1/37</v>
          </cell>
          <cell r="G43">
            <v>1509.9</v>
          </cell>
        </row>
        <row r="44">
          <cell r="B44" t="str">
            <v>A2/38</v>
          </cell>
          <cell r="C44">
            <v>1571.15</v>
          </cell>
          <cell r="F44" t="str">
            <v>A1/38</v>
          </cell>
          <cell r="G44">
            <v>1571.15</v>
          </cell>
        </row>
        <row r="45">
          <cell r="B45" t="str">
            <v>A2/39</v>
          </cell>
          <cell r="C45">
            <v>1632.39</v>
          </cell>
          <cell r="F45" t="str">
            <v>A1/39</v>
          </cell>
          <cell r="G45">
            <v>1632.39</v>
          </cell>
        </row>
        <row r="46">
          <cell r="B46" t="str">
            <v>A2/40</v>
          </cell>
          <cell r="C46">
            <v>1695.99</v>
          </cell>
          <cell r="F46" t="str">
            <v>A1/40</v>
          </cell>
          <cell r="G46">
            <v>1695.99</v>
          </cell>
        </row>
        <row r="47">
          <cell r="B47" t="str">
            <v>A2/41</v>
          </cell>
          <cell r="C47">
            <v>1764.3</v>
          </cell>
          <cell r="F47" t="str">
            <v>A1/41</v>
          </cell>
          <cell r="G47">
            <v>1764.3</v>
          </cell>
        </row>
        <row r="48">
          <cell r="B48" t="str">
            <v>A2/42</v>
          </cell>
          <cell r="C48">
            <v>1834.97</v>
          </cell>
          <cell r="F48" t="str">
            <v>A1/42</v>
          </cell>
          <cell r="G48">
            <v>1834.97</v>
          </cell>
        </row>
        <row r="49">
          <cell r="B49" t="str">
            <v>A2/43</v>
          </cell>
          <cell r="C49">
            <v>1907.99</v>
          </cell>
          <cell r="F49" t="str">
            <v>A1/43</v>
          </cell>
          <cell r="G49">
            <v>1907.99</v>
          </cell>
        </row>
        <row r="50">
          <cell r="B50" t="str">
            <v>A2/44</v>
          </cell>
          <cell r="C50">
            <v>1983.36</v>
          </cell>
          <cell r="F50" t="str">
            <v>A1/44</v>
          </cell>
          <cell r="G50">
            <v>1983.36</v>
          </cell>
        </row>
        <row r="51">
          <cell r="B51" t="str">
            <v>A2/45</v>
          </cell>
          <cell r="C51">
            <v>2063.4499999999998</v>
          </cell>
          <cell r="F51" t="str">
            <v>A1/45</v>
          </cell>
          <cell r="G51">
            <v>2063.4499999999998</v>
          </cell>
        </row>
        <row r="52">
          <cell r="B52" t="str">
            <v>A2/46</v>
          </cell>
          <cell r="C52">
            <v>2143.54</v>
          </cell>
          <cell r="F52" t="str">
            <v>A1/46</v>
          </cell>
          <cell r="G52">
            <v>2143.54</v>
          </cell>
        </row>
        <row r="53">
          <cell r="B53" t="str">
            <v>A2/47</v>
          </cell>
          <cell r="C53">
            <v>2228.34</v>
          </cell>
          <cell r="F53" t="str">
            <v>A1/47</v>
          </cell>
          <cell r="G53">
            <v>2228.34</v>
          </cell>
        </row>
        <row r="54">
          <cell r="B54" t="str">
            <v>A2/48</v>
          </cell>
          <cell r="C54">
            <v>2317.85</v>
          </cell>
          <cell r="F54" t="str">
            <v>A1/48</v>
          </cell>
          <cell r="G54">
            <v>2317.85</v>
          </cell>
        </row>
        <row r="55">
          <cell r="B55" t="str">
            <v>A2/49</v>
          </cell>
          <cell r="C55">
            <v>2409.7199999999998</v>
          </cell>
          <cell r="F55" t="str">
            <v>A1/49</v>
          </cell>
          <cell r="G55">
            <v>2409.7199999999998</v>
          </cell>
        </row>
        <row r="56">
          <cell r="B56" t="str">
            <v>A2/50</v>
          </cell>
          <cell r="C56">
            <v>2506.29</v>
          </cell>
          <cell r="F56" t="str">
            <v>A1/50</v>
          </cell>
          <cell r="G56">
            <v>2506.29</v>
          </cell>
        </row>
        <row r="57">
          <cell r="B57" t="str">
            <v>A2/51</v>
          </cell>
          <cell r="C57">
            <v>2605.23</v>
          </cell>
          <cell r="F57" t="str">
            <v>A1/51</v>
          </cell>
          <cell r="G57">
            <v>2605.23</v>
          </cell>
        </row>
        <row r="58">
          <cell r="B58" t="str">
            <v>A2/52</v>
          </cell>
          <cell r="C58">
            <v>2708.87</v>
          </cell>
          <cell r="F58" t="str">
            <v>A1/52</v>
          </cell>
          <cell r="G58">
            <v>2708.87</v>
          </cell>
        </row>
        <row r="59">
          <cell r="B59" t="str">
            <v>A2/53</v>
          </cell>
          <cell r="C59">
            <v>2817.23</v>
          </cell>
          <cell r="F59" t="str">
            <v>A1/53</v>
          </cell>
          <cell r="G59">
            <v>2817.23</v>
          </cell>
        </row>
        <row r="60">
          <cell r="B60" t="str">
            <v>A2/54</v>
          </cell>
          <cell r="C60">
            <v>2927.94</v>
          </cell>
          <cell r="F60" t="str">
            <v>A1/54</v>
          </cell>
          <cell r="G60">
            <v>2927.94</v>
          </cell>
        </row>
        <row r="61">
          <cell r="B61" t="str">
            <v>A2/55</v>
          </cell>
          <cell r="C61">
            <v>3045.71</v>
          </cell>
          <cell r="F61" t="str">
            <v>A1/55</v>
          </cell>
          <cell r="G61">
            <v>3045.71</v>
          </cell>
        </row>
        <row r="62">
          <cell r="B62" t="str">
            <v>A2/56</v>
          </cell>
          <cell r="C62">
            <v>3165.85</v>
          </cell>
          <cell r="F62" t="str">
            <v>A1/56</v>
          </cell>
          <cell r="G62">
            <v>3165.85</v>
          </cell>
        </row>
        <row r="63">
          <cell r="B63" t="str">
            <v>A2/57</v>
          </cell>
          <cell r="C63">
            <v>3293.04</v>
          </cell>
          <cell r="F63" t="str">
            <v>A1/57</v>
          </cell>
          <cell r="G63">
            <v>3293.04</v>
          </cell>
        </row>
        <row r="64">
          <cell r="B64" t="str">
            <v>A2/58</v>
          </cell>
          <cell r="C64">
            <v>3422.6</v>
          </cell>
          <cell r="F64" t="str">
            <v>A1/58</v>
          </cell>
          <cell r="G64">
            <v>3422.6</v>
          </cell>
        </row>
        <row r="65">
          <cell r="B65" t="str">
            <v>A2/59</v>
          </cell>
          <cell r="C65">
            <v>3559.22</v>
          </cell>
          <cell r="F65" t="str">
            <v>A1/59</v>
          </cell>
          <cell r="G65">
            <v>3559.22</v>
          </cell>
        </row>
        <row r="66">
          <cell r="B66" t="str">
            <v>A2/60</v>
          </cell>
          <cell r="C66">
            <v>3700.55</v>
          </cell>
          <cell r="F66" t="str">
            <v>A1/60</v>
          </cell>
          <cell r="G66">
            <v>3700.55</v>
          </cell>
        </row>
        <row r="67">
          <cell r="B67" t="str">
            <v>A2/61</v>
          </cell>
          <cell r="C67">
            <v>3841.89</v>
          </cell>
          <cell r="F67" t="str">
            <v>A1/61</v>
          </cell>
          <cell r="G67">
            <v>3841.89</v>
          </cell>
        </row>
        <row r="68">
          <cell r="B68" t="str">
            <v>A2/62</v>
          </cell>
          <cell r="C68">
            <v>3971.44</v>
          </cell>
          <cell r="F68" t="str">
            <v>A1/62</v>
          </cell>
          <cell r="G68">
            <v>3971.44</v>
          </cell>
        </row>
        <row r="69">
          <cell r="B69" t="str">
            <v>A2/63</v>
          </cell>
          <cell r="C69">
            <v>4108.0600000000004</v>
          </cell>
          <cell r="F69" t="str">
            <v>A1/63</v>
          </cell>
          <cell r="G69">
            <v>4108.0600000000004</v>
          </cell>
        </row>
        <row r="70">
          <cell r="B70" t="str">
            <v>A2/64</v>
          </cell>
          <cell r="C70">
            <v>4251.75</v>
          </cell>
          <cell r="F70" t="str">
            <v>A1/64</v>
          </cell>
          <cell r="G70">
            <v>4251.75</v>
          </cell>
        </row>
        <row r="71">
          <cell r="B71" t="str">
            <v>A2/65</v>
          </cell>
          <cell r="C71">
            <v>4397.79</v>
          </cell>
          <cell r="F71" t="str">
            <v>A1/65</v>
          </cell>
          <cell r="G71">
            <v>4397.79</v>
          </cell>
        </row>
        <row r="72">
          <cell r="B72" t="str">
            <v>A2/66</v>
          </cell>
          <cell r="C72">
            <v>4550.8999999999996</v>
          </cell>
          <cell r="F72" t="str">
            <v>A1/66</v>
          </cell>
          <cell r="G72">
            <v>4550.8999999999996</v>
          </cell>
        </row>
        <row r="73">
          <cell r="B73" t="str">
            <v>A2/67</v>
          </cell>
          <cell r="C73">
            <v>4708.72</v>
          </cell>
          <cell r="F73" t="str">
            <v>A1/67</v>
          </cell>
          <cell r="G73">
            <v>4708.72</v>
          </cell>
        </row>
        <row r="74">
          <cell r="B74" t="str">
            <v>A2/68</v>
          </cell>
          <cell r="C74">
            <v>4875.97</v>
          </cell>
          <cell r="F74" t="str">
            <v>A1/68</v>
          </cell>
          <cell r="G74">
            <v>4875.97</v>
          </cell>
        </row>
        <row r="75">
          <cell r="B75" t="str">
            <v>A2/69</v>
          </cell>
          <cell r="C75">
            <v>5047.92</v>
          </cell>
          <cell r="F75" t="str">
            <v>A1/69</v>
          </cell>
          <cell r="G75">
            <v>5047.92</v>
          </cell>
        </row>
        <row r="76">
          <cell r="B76" t="str">
            <v>A2/70</v>
          </cell>
          <cell r="C76">
            <v>5226.9399999999996</v>
          </cell>
          <cell r="F76" t="str">
            <v>A1/70</v>
          </cell>
          <cell r="G76">
            <v>5226.9399999999996</v>
          </cell>
        </row>
        <row r="77">
          <cell r="B77" t="str">
            <v>A2/71</v>
          </cell>
          <cell r="C77">
            <v>5410.68</v>
          </cell>
          <cell r="F77" t="str">
            <v>A1/71</v>
          </cell>
          <cell r="G77">
            <v>5410.68</v>
          </cell>
        </row>
        <row r="78">
          <cell r="B78" t="str">
            <v>A2/72</v>
          </cell>
          <cell r="C78">
            <v>5610.9</v>
          </cell>
          <cell r="F78" t="str">
            <v>A1/72</v>
          </cell>
          <cell r="G78">
            <v>5610.9</v>
          </cell>
        </row>
        <row r="79">
          <cell r="B79" t="str">
            <v>A2/73</v>
          </cell>
          <cell r="C79">
            <v>5813.47</v>
          </cell>
          <cell r="F79" t="str">
            <v>A1/73</v>
          </cell>
          <cell r="G79">
            <v>5813.47</v>
          </cell>
        </row>
        <row r="80">
          <cell r="B80" t="str">
            <v>A2/74</v>
          </cell>
          <cell r="C80">
            <v>6023.12</v>
          </cell>
          <cell r="F80" t="str">
            <v>A1/74</v>
          </cell>
          <cell r="G80">
            <v>6023.12</v>
          </cell>
        </row>
        <row r="81">
          <cell r="B81" t="str">
            <v>A2/75</v>
          </cell>
          <cell r="C81">
            <v>6263.38</v>
          </cell>
          <cell r="F81" t="str">
            <v>A1/75</v>
          </cell>
          <cell r="G81">
            <v>6263.38</v>
          </cell>
        </row>
        <row r="82">
          <cell r="B82" t="str">
            <v>A2/76</v>
          </cell>
          <cell r="C82">
            <v>6513.07</v>
          </cell>
          <cell r="F82" t="str">
            <v>A1/76</v>
          </cell>
          <cell r="G82">
            <v>6513.07</v>
          </cell>
        </row>
        <row r="83">
          <cell r="B83" t="str">
            <v>A2/77</v>
          </cell>
          <cell r="C83">
            <v>6774.53</v>
          </cell>
          <cell r="F83" t="str">
            <v>A1/77</v>
          </cell>
          <cell r="G83">
            <v>6774.53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n licitantes"/>
      <sheetName val="Plan. composição BTS"/>
      <sheetName val="CRN_FISICO bts"/>
      <sheetName val="histog MO"/>
      <sheetName val="histog EQTO"/>
      <sheetName val="Enc.Sociais"/>
      <sheetName val="Canteiro"/>
      <sheetName val="LDI"/>
      <sheetName val="B preços"/>
      <sheetName val="Plan. composição custo BTS"/>
      <sheetName val="Plan. composição BTS  orige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al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tor K"/>
      <sheetName val="A I - Profissionais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áveis"/>
      <sheetName val="Planilha"/>
    </sheetNames>
    <sheetDataSet>
      <sheetData sheetId="0" refreshError="1"/>
      <sheetData sheetId="1">
        <row r="10">
          <cell r="C10">
            <v>0.20300000000000001</v>
          </cell>
        </row>
        <row r="11">
          <cell r="C11">
            <v>0.14699999999999999</v>
          </cell>
        </row>
        <row r="13">
          <cell r="C13">
            <v>0.09</v>
          </cell>
        </row>
        <row r="14">
          <cell r="C14">
            <v>7.3999999999999996E-2</v>
          </cell>
        </row>
        <row r="15">
          <cell r="C15">
            <v>6.2E-2</v>
          </cell>
        </row>
        <row r="16">
          <cell r="C16">
            <v>5.2999999999999999E-2</v>
          </cell>
        </row>
        <row r="17">
          <cell r="C17">
            <v>4.5999999999999999E-2</v>
          </cell>
        </row>
        <row r="18">
          <cell r="C18">
            <v>4.1000000000000002E-2</v>
          </cell>
        </row>
        <row r="19">
          <cell r="C19">
            <v>3.6000000000000004E-2</v>
          </cell>
        </row>
        <row r="20">
          <cell r="C20">
            <v>3.2000000000000001E-2</v>
          </cell>
        </row>
        <row r="21">
          <cell r="C21">
            <v>2.9000000000000001E-2</v>
          </cell>
        </row>
        <row r="22">
          <cell r="C22">
            <v>2.6000000000000002E-2</v>
          </cell>
        </row>
        <row r="23">
          <cell r="C23">
            <v>2.4E-2</v>
          </cell>
        </row>
        <row r="24">
          <cell r="C24">
            <v>2.1999999999999999E-2</v>
          </cell>
        </row>
        <row r="25">
          <cell r="C25">
            <v>0.02</v>
          </cell>
        </row>
        <row r="26">
          <cell r="C26">
            <v>1.9E-2</v>
          </cell>
          <cell r="D26">
            <v>3.4000000000000002E-2</v>
          </cell>
          <cell r="E26">
            <v>4.3999999999999997E-2</v>
          </cell>
          <cell r="F26">
            <v>0.05</v>
          </cell>
          <cell r="G26">
            <v>5.6000000000000001E-2</v>
          </cell>
          <cell r="H26">
            <v>0.06</v>
          </cell>
          <cell r="I26">
            <v>6.3E-2</v>
          </cell>
          <cell r="J26">
            <v>6.5000000000000002E-2</v>
          </cell>
          <cell r="K26">
            <v>6.6000000000000003E-2</v>
          </cell>
          <cell r="L26">
            <v>6.7000000000000004E-2</v>
          </cell>
          <cell r="M26">
            <v>6.6000000000000003E-2</v>
          </cell>
          <cell r="N26">
            <v>6.4000000000000001E-2</v>
          </cell>
          <cell r="O26">
            <v>6.3E-2</v>
          </cell>
          <cell r="P26">
            <v>5.8999999999999997E-2</v>
          </cell>
          <cell r="Q26">
            <v>5.6000000000000001E-2</v>
          </cell>
          <cell r="R26">
            <v>0.05</v>
          </cell>
          <cell r="S26">
            <v>4.3999999999999997E-2</v>
          </cell>
          <cell r="T26">
            <v>3.5999999999999997E-2</v>
          </cell>
          <cell r="U26">
            <v>2.6000000000000002E-2</v>
          </cell>
          <cell r="V26">
            <v>1.2E-2</v>
          </cell>
        </row>
        <row r="33">
          <cell r="C33">
            <v>1.4E-2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uvio"/>
      <sheetName val="Variáveis"/>
      <sheetName val="Relevo"/>
      <sheetName val="SISOTxOPID"/>
      <sheetName val="Banco Preços"/>
      <sheetName val="Resumo"/>
      <sheetName val="Precos"/>
      <sheetName val="Encasoc"/>
      <sheetName val="Macros"/>
      <sheetName val="Rotativida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F. HORAS"/>
      <sheetName val="A II - HN"/>
      <sheetName val="A III - HE T1"/>
      <sheetName val="A IV - HE T2"/>
      <sheetName val="A V - HE T3"/>
      <sheetName val="A V - HE T4"/>
      <sheetName val="A VI - AN"/>
      <sheetName val="A VII - PERI1"/>
      <sheetName val="A VIII - PERI2"/>
      <sheetName val="A IX  EQPTOS"/>
      <sheetName val="A XI RESUMO"/>
      <sheetName val="TAB SALARIO"/>
      <sheetName val="TAB SALARIO (comparativa)"/>
      <sheetName val="ECRJ"/>
      <sheetName val="ECCH"/>
      <sheetName val="GRAFICOS"/>
      <sheetName val="Geral"/>
      <sheetName val="Aberto"/>
      <sheetName val="Para Osvaldo"/>
      <sheetName val="Hipótese %"/>
      <sheetName val="Hipótese % (3)"/>
      <sheetName val="graf. local"/>
      <sheetName val="graf. SONDOT"/>
      <sheetName val="estudo salarial"/>
      <sheetName val="Fator K"/>
      <sheetName val="BDI mo e eq."/>
      <sheetName val="calc dissidio"/>
      <sheetName val="PARAMETRICA"/>
      <sheetName val="Anex VIII Enc Soc A"/>
      <sheetName val="Anex IX Enc  Soc B"/>
      <sheetName val="Mem Enc Soc TA"/>
      <sheetName val="Mem Enc Soc TB"/>
      <sheetName val="memoria de Horas ECRJ"/>
      <sheetName val="memoria de Horas ECCH"/>
      <sheetName val="Planilha Enc."/>
      <sheetName val="Memorial Cálc."/>
      <sheetName val="cap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ntidades"/>
      <sheetName val="Variaveis"/>
      <sheetName val="Resumo"/>
      <sheetName val="Módulos"/>
      <sheetName val="Cronograma Fin."/>
      <sheetName val="Comp. Geral"/>
      <sheetName val="Comp. Civil"/>
      <sheetName val="Comp. Montagem"/>
      <sheetName val="Banco Preços Insumos"/>
      <sheetName val="Banco Preços Serviços"/>
      <sheetName val="BDI"/>
      <sheetName val="Mobil. e Desmobil."/>
      <sheetName val="Adm.Local"/>
      <sheetName val="Fiscalizaçã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áveis"/>
      <sheetName val="Var relatorio"/>
      <sheetName val="Plan.Recursos"/>
      <sheetName val="Plan.Preços"/>
      <sheetName val="Plan.Preços 19"/>
      <sheetName val="Composição"/>
      <sheetName val="Distr RE"/>
      <sheetName val="LDI"/>
      <sheetName val="Enc.Sociais"/>
      <sheetName val="Plan.Resumo"/>
      <sheetName val="Distrib RE"/>
      <sheetName val="Plan.Resumo (2)"/>
      <sheetName val="Banco de Preços"/>
      <sheetName val="Precipit."/>
      <sheetName val="Rotatividade"/>
      <sheetName val="Entrada"/>
      <sheetName val="Saída"/>
      <sheetName val="Adm.Local"/>
      <sheetName val="Mobiliz. e Desmobiliz."/>
      <sheetName val="Cronograma plano"/>
      <sheetName val="Plano da obra"/>
      <sheetName val="Rotat.Media MO"/>
      <sheetName val="EPI Mat.Div.Ferram.Miudo"/>
      <sheetName val="Financ.Obra"/>
      <sheetName val="Parametrização"/>
      <sheetName val="Corr.Preços"/>
      <sheetName val="Refeições"/>
      <sheetName val="Periculos."/>
      <sheetName val="Imp_HE"/>
      <sheetName val="Improd.Chuva"/>
    </sheetNames>
    <sheetDataSet>
      <sheetData sheetId="0" refreshError="1">
        <row r="106">
          <cell r="N106">
            <v>0</v>
          </cell>
        </row>
        <row r="107">
          <cell r="N107">
            <v>0</v>
          </cell>
        </row>
        <row r="108">
          <cell r="N108">
            <v>0</v>
          </cell>
        </row>
        <row r="109">
          <cell r="N109">
            <v>1</v>
          </cell>
        </row>
        <row r="110">
          <cell r="N110">
            <v>2</v>
          </cell>
        </row>
        <row r="111">
          <cell r="N111">
            <v>4</v>
          </cell>
        </row>
        <row r="112">
          <cell r="N112">
            <v>9</v>
          </cell>
        </row>
        <row r="113">
          <cell r="N113">
            <v>20</v>
          </cell>
        </row>
        <row r="114">
          <cell r="N114">
            <v>45</v>
          </cell>
        </row>
      </sheetData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 refreshError="1">
        <row r="104">
          <cell r="D104">
            <v>184.03125</v>
          </cell>
          <cell r="E104">
            <v>262.84625</v>
          </cell>
          <cell r="F104">
            <v>193.38749999999996</v>
          </cell>
          <cell r="G104">
            <v>116.30000000000001</v>
          </cell>
          <cell r="H104">
            <v>40.049999999999997</v>
          </cell>
          <cell r="I104">
            <v>85.102500000000006</v>
          </cell>
          <cell r="J104">
            <v>32.306249999999999</v>
          </cell>
          <cell r="K104">
            <v>39.324999999999996</v>
          </cell>
          <cell r="L104">
            <v>33.743749999999999</v>
          </cell>
          <cell r="M104">
            <v>70.437499999999986</v>
          </cell>
          <cell r="N104">
            <v>120.16249999999999</v>
          </cell>
          <cell r="O104">
            <v>132.22500000000002</v>
          </cell>
        </row>
        <row r="124">
          <cell r="D124">
            <v>11.425000000000001</v>
          </cell>
          <cell r="E124">
            <v>10.7</v>
          </cell>
          <cell r="F124">
            <v>7.7249999999999996</v>
          </cell>
          <cell r="G124">
            <v>4.75</v>
          </cell>
          <cell r="H124">
            <v>5.4749999999999996</v>
          </cell>
          <cell r="I124">
            <v>2.625</v>
          </cell>
          <cell r="J124">
            <v>1.85</v>
          </cell>
          <cell r="K124">
            <v>3.125</v>
          </cell>
          <cell r="L124">
            <v>4.9749999999999996</v>
          </cell>
          <cell r="M124">
            <v>6.7</v>
          </cell>
          <cell r="N124">
            <v>8.0749999999999993</v>
          </cell>
          <cell r="O124">
            <v>13.05</v>
          </cell>
        </row>
        <row r="126">
          <cell r="D126">
            <v>2.875</v>
          </cell>
          <cell r="E126">
            <v>1.875</v>
          </cell>
          <cell r="F126">
            <v>1</v>
          </cell>
          <cell r="G126">
            <v>0</v>
          </cell>
          <cell r="H126">
            <v>0.5</v>
          </cell>
          <cell r="I126">
            <v>0.125</v>
          </cell>
          <cell r="J126">
            <v>0.5</v>
          </cell>
          <cell r="K126">
            <v>0.125</v>
          </cell>
          <cell r="L126">
            <v>0.5</v>
          </cell>
          <cell r="M126">
            <v>1.375</v>
          </cell>
          <cell r="N126">
            <v>1.625</v>
          </cell>
          <cell r="O126">
            <v>2.25</v>
          </cell>
        </row>
        <row r="130">
          <cell r="D130">
            <v>1.0475112286968664</v>
          </cell>
          <cell r="E130">
            <v>12.231347656789698</v>
          </cell>
          <cell r="F130">
            <v>15.387137314471335</v>
          </cell>
          <cell r="G130">
            <v>19.797616249391073</v>
          </cell>
          <cell r="H130">
            <v>15.49996387456234</v>
          </cell>
          <cell r="I130">
            <v>13.062263925987256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</row>
        <row r="138">
          <cell r="D138">
            <v>6</v>
          </cell>
          <cell r="E138">
            <v>66</v>
          </cell>
          <cell r="F138">
            <v>83</v>
          </cell>
          <cell r="G138">
            <v>110</v>
          </cell>
          <cell r="H138">
            <v>83</v>
          </cell>
          <cell r="I138">
            <v>72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</row>
      </sheetData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92"/>
  <sheetViews>
    <sheetView topLeftCell="A22" workbookViewId="0">
      <selection activeCell="B88" sqref="B88"/>
    </sheetView>
  </sheetViews>
  <sheetFormatPr defaultColWidth="8.85546875" defaultRowHeight="15" x14ac:dyDescent="0.25"/>
  <cols>
    <col min="2" max="2" width="58.85546875" customWidth="1"/>
    <col min="3" max="3" width="18.42578125" style="3" customWidth="1"/>
    <col min="4" max="4" width="26" style="3" customWidth="1"/>
    <col min="5" max="5" width="28.140625" style="3" customWidth="1"/>
    <col min="6" max="6" width="22" style="3" customWidth="1"/>
    <col min="7" max="7" width="20.7109375" style="3" customWidth="1"/>
  </cols>
  <sheetData>
    <row r="2" spans="2:7" x14ac:dyDescent="0.25">
      <c r="B2" s="1" t="s">
        <v>9</v>
      </c>
      <c r="C2" s="2" t="s">
        <v>10</v>
      </c>
      <c r="D2" s="2" t="s">
        <v>83</v>
      </c>
      <c r="E2" s="2" t="s">
        <v>84</v>
      </c>
      <c r="F2" s="2" t="s">
        <v>85</v>
      </c>
      <c r="G2" s="2" t="s">
        <v>86</v>
      </c>
    </row>
    <row r="4" spans="2:7" x14ac:dyDescent="0.25">
      <c r="B4" s="1" t="s">
        <v>11</v>
      </c>
    </row>
    <row r="5" spans="2:7" x14ac:dyDescent="0.25">
      <c r="B5" t="s">
        <v>12</v>
      </c>
      <c r="D5" s="3" t="s">
        <v>87</v>
      </c>
      <c r="E5" s="3" t="s">
        <v>87</v>
      </c>
      <c r="F5" s="3" t="s">
        <v>87</v>
      </c>
      <c r="G5" s="3" t="s">
        <v>87</v>
      </c>
    </row>
    <row r="6" spans="2:7" x14ac:dyDescent="0.25">
      <c r="B6" t="s">
        <v>13</v>
      </c>
      <c r="D6" s="3" t="s">
        <v>87</v>
      </c>
      <c r="E6" s="3" t="s">
        <v>87</v>
      </c>
      <c r="F6" s="3" t="s">
        <v>87</v>
      </c>
      <c r="G6" s="3" t="s">
        <v>87</v>
      </c>
    </row>
    <row r="7" spans="2:7" x14ac:dyDescent="0.25">
      <c r="B7" t="s">
        <v>14</v>
      </c>
      <c r="D7" s="3" t="s">
        <v>87</v>
      </c>
      <c r="E7" s="3" t="s">
        <v>87</v>
      </c>
      <c r="F7" s="3" t="s">
        <v>87</v>
      </c>
      <c r="G7" s="3" t="s">
        <v>87</v>
      </c>
    </row>
    <row r="8" spans="2:7" x14ac:dyDescent="0.25">
      <c r="B8" t="s">
        <v>15</v>
      </c>
      <c r="D8" s="3" t="s">
        <v>87</v>
      </c>
      <c r="E8" s="3" t="s">
        <v>87</v>
      </c>
      <c r="F8" s="3" t="s">
        <v>87</v>
      </c>
      <c r="G8" s="3" t="s">
        <v>87</v>
      </c>
    </row>
    <row r="9" spans="2:7" x14ac:dyDescent="0.25">
      <c r="B9" t="s">
        <v>16</v>
      </c>
      <c r="D9" s="3" t="s">
        <v>87</v>
      </c>
      <c r="E9" s="3" t="s">
        <v>87</v>
      </c>
      <c r="F9" s="3" t="s">
        <v>87</v>
      </c>
      <c r="G9" s="3" t="s">
        <v>87</v>
      </c>
    </row>
    <row r="10" spans="2:7" x14ac:dyDescent="0.25">
      <c r="B10" t="s">
        <v>17</v>
      </c>
      <c r="D10" s="3" t="s">
        <v>87</v>
      </c>
      <c r="E10" s="3" t="s">
        <v>87</v>
      </c>
      <c r="F10" s="3" t="s">
        <v>87</v>
      </c>
      <c r="G10" s="3" t="s">
        <v>87</v>
      </c>
    </row>
    <row r="11" spans="2:7" x14ac:dyDescent="0.25">
      <c r="B11" t="s">
        <v>18</v>
      </c>
      <c r="D11" s="3" t="s">
        <v>87</v>
      </c>
      <c r="E11" s="3" t="s">
        <v>87</v>
      </c>
      <c r="F11" s="3" t="s">
        <v>87</v>
      </c>
      <c r="G11" s="3" t="s">
        <v>87</v>
      </c>
    </row>
    <row r="12" spans="2:7" x14ac:dyDescent="0.25">
      <c r="B12" t="s">
        <v>19</v>
      </c>
      <c r="D12" s="3" t="s">
        <v>87</v>
      </c>
      <c r="E12" s="3" t="s">
        <v>87</v>
      </c>
      <c r="F12" s="3" t="s">
        <v>87</v>
      </c>
      <c r="G12" s="3" t="s">
        <v>87</v>
      </c>
    </row>
    <row r="13" spans="2:7" x14ac:dyDescent="0.25">
      <c r="B13" t="s">
        <v>20</v>
      </c>
      <c r="D13" s="3" t="s">
        <v>87</v>
      </c>
      <c r="E13" s="3" t="s">
        <v>87</v>
      </c>
      <c r="F13" s="3" t="s">
        <v>87</v>
      </c>
      <c r="G13" s="3" t="s">
        <v>87</v>
      </c>
    </row>
    <row r="14" spans="2:7" x14ac:dyDescent="0.25">
      <c r="B14" t="s">
        <v>21</v>
      </c>
      <c r="D14" s="3" t="s">
        <v>87</v>
      </c>
      <c r="E14" s="3" t="s">
        <v>87</v>
      </c>
      <c r="F14" s="3" t="s">
        <v>87</v>
      </c>
      <c r="G14" s="3" t="s">
        <v>87</v>
      </c>
    </row>
    <row r="15" spans="2:7" x14ac:dyDescent="0.25">
      <c r="B15" t="s">
        <v>22</v>
      </c>
      <c r="D15" s="3" t="s">
        <v>87</v>
      </c>
      <c r="E15" s="3" t="s">
        <v>87</v>
      </c>
      <c r="F15" s="3" t="s">
        <v>87</v>
      </c>
      <c r="G15" s="3" t="s">
        <v>87</v>
      </c>
    </row>
    <row r="17" spans="2:7" x14ac:dyDescent="0.25">
      <c r="B17" s="1" t="s">
        <v>23</v>
      </c>
      <c r="D17" s="3" t="s">
        <v>87</v>
      </c>
      <c r="E17" s="3" t="s">
        <v>87</v>
      </c>
      <c r="F17" s="3" t="s">
        <v>87</v>
      </c>
      <c r="G17" s="3" t="s">
        <v>87</v>
      </c>
    </row>
    <row r="18" spans="2:7" x14ac:dyDescent="0.25">
      <c r="B18" t="s">
        <v>24</v>
      </c>
      <c r="D18" s="3" t="s">
        <v>87</v>
      </c>
      <c r="E18" s="3" t="s">
        <v>87</v>
      </c>
      <c r="F18" s="3" t="s">
        <v>87</v>
      </c>
      <c r="G18" s="3" t="s">
        <v>87</v>
      </c>
    </row>
    <row r="19" spans="2:7" x14ac:dyDescent="0.25">
      <c r="B19" t="s">
        <v>25</v>
      </c>
      <c r="D19" s="3" t="s">
        <v>87</v>
      </c>
      <c r="E19" s="3" t="s">
        <v>87</v>
      </c>
      <c r="F19" s="3" t="s">
        <v>87</v>
      </c>
      <c r="G19" s="3" t="s">
        <v>87</v>
      </c>
    </row>
    <row r="20" spans="2:7" x14ac:dyDescent="0.25">
      <c r="B20" t="s">
        <v>26</v>
      </c>
      <c r="D20" s="3" t="s">
        <v>87</v>
      </c>
      <c r="E20" s="3" t="s">
        <v>87</v>
      </c>
      <c r="F20" s="3" t="s">
        <v>87</v>
      </c>
      <c r="G20" s="3" t="s">
        <v>87</v>
      </c>
    </row>
    <row r="21" spans="2:7" x14ac:dyDescent="0.25">
      <c r="B21" t="s">
        <v>27</v>
      </c>
      <c r="D21" s="3" t="s">
        <v>87</v>
      </c>
      <c r="E21" s="3" t="s">
        <v>87</v>
      </c>
      <c r="F21" s="3" t="s">
        <v>87</v>
      </c>
      <c r="G21" s="3" t="s">
        <v>87</v>
      </c>
    </row>
    <row r="23" spans="2:7" x14ac:dyDescent="0.25">
      <c r="B23" s="1" t="s">
        <v>28</v>
      </c>
    </row>
    <row r="24" spans="2:7" x14ac:dyDescent="0.25">
      <c r="B24" t="s">
        <v>29</v>
      </c>
      <c r="D24" s="3" t="s">
        <v>87</v>
      </c>
      <c r="E24" s="3" t="s">
        <v>87</v>
      </c>
      <c r="F24" s="3" t="s">
        <v>87</v>
      </c>
      <c r="G24" s="3" t="s">
        <v>87</v>
      </c>
    </row>
    <row r="25" spans="2:7" x14ac:dyDescent="0.25">
      <c r="B25" t="s">
        <v>30</v>
      </c>
      <c r="D25" s="3" t="s">
        <v>87</v>
      </c>
      <c r="E25" s="3" t="s">
        <v>87</v>
      </c>
      <c r="F25" s="3" t="s">
        <v>87</v>
      </c>
      <c r="G25" s="3" t="s">
        <v>87</v>
      </c>
    </row>
    <row r="26" spans="2:7" x14ac:dyDescent="0.25">
      <c r="B26" t="s">
        <v>31</v>
      </c>
      <c r="D26" s="3" t="s">
        <v>87</v>
      </c>
      <c r="E26" s="3" t="s">
        <v>87</v>
      </c>
      <c r="F26" s="3" t="s">
        <v>87</v>
      </c>
      <c r="G26" s="3" t="s">
        <v>87</v>
      </c>
    </row>
    <row r="27" spans="2:7" x14ac:dyDescent="0.25">
      <c r="B27" t="s">
        <v>32</v>
      </c>
      <c r="D27" s="3" t="s">
        <v>87</v>
      </c>
      <c r="E27" s="3" t="s">
        <v>87</v>
      </c>
      <c r="F27" s="3" t="s">
        <v>87</v>
      </c>
      <c r="G27" s="3" t="s">
        <v>87</v>
      </c>
    </row>
    <row r="29" spans="2:7" x14ac:dyDescent="0.25">
      <c r="B29" s="1" t="s">
        <v>33</v>
      </c>
    </row>
    <row r="30" spans="2:7" x14ac:dyDescent="0.25">
      <c r="B30" t="s">
        <v>34</v>
      </c>
      <c r="D30" s="3" t="s">
        <v>87</v>
      </c>
      <c r="E30" s="3" t="s">
        <v>87</v>
      </c>
      <c r="F30" s="3" t="s">
        <v>87</v>
      </c>
      <c r="G30" s="3" t="s">
        <v>87</v>
      </c>
    </row>
    <row r="31" spans="2:7" x14ac:dyDescent="0.25">
      <c r="B31" t="s">
        <v>35</v>
      </c>
      <c r="D31" s="3" t="s">
        <v>87</v>
      </c>
      <c r="E31" s="3" t="s">
        <v>87</v>
      </c>
      <c r="F31" s="3" t="s">
        <v>87</v>
      </c>
      <c r="G31" s="3" t="s">
        <v>87</v>
      </c>
    </row>
    <row r="32" spans="2:7" x14ac:dyDescent="0.25">
      <c r="B32" t="s">
        <v>36</v>
      </c>
      <c r="D32" s="3" t="s">
        <v>87</v>
      </c>
      <c r="E32" s="3" t="s">
        <v>87</v>
      </c>
      <c r="F32" s="3" t="s">
        <v>87</v>
      </c>
      <c r="G32" s="3" t="s">
        <v>87</v>
      </c>
    </row>
    <row r="34" spans="2:7" x14ac:dyDescent="0.25">
      <c r="B34" s="1" t="s">
        <v>37</v>
      </c>
    </row>
    <row r="35" spans="2:7" x14ac:dyDescent="0.25">
      <c r="B35" t="s">
        <v>38</v>
      </c>
      <c r="D35" s="3" t="s">
        <v>87</v>
      </c>
      <c r="E35" s="3" t="s">
        <v>87</v>
      </c>
      <c r="F35" s="3" t="s">
        <v>87</v>
      </c>
      <c r="G35" s="3" t="s">
        <v>87</v>
      </c>
    </row>
    <row r="36" spans="2:7" x14ac:dyDescent="0.25">
      <c r="B36" t="s">
        <v>39</v>
      </c>
      <c r="D36" s="3" t="s">
        <v>87</v>
      </c>
      <c r="E36" s="3" t="s">
        <v>87</v>
      </c>
      <c r="F36" s="3" t="s">
        <v>87</v>
      </c>
      <c r="G36" s="3" t="s">
        <v>87</v>
      </c>
    </row>
    <row r="37" spans="2:7" x14ac:dyDescent="0.25">
      <c r="B37" t="s">
        <v>40</v>
      </c>
      <c r="D37" s="3" t="s">
        <v>87</v>
      </c>
      <c r="E37" s="3" t="s">
        <v>87</v>
      </c>
      <c r="F37" s="3" t="s">
        <v>87</v>
      </c>
      <c r="G37" s="3" t="s">
        <v>87</v>
      </c>
    </row>
    <row r="38" spans="2:7" x14ac:dyDescent="0.25">
      <c r="B38" t="s">
        <v>41</v>
      </c>
      <c r="D38" s="3" t="s">
        <v>87</v>
      </c>
      <c r="E38" s="3" t="s">
        <v>87</v>
      </c>
      <c r="F38" s="3" t="s">
        <v>87</v>
      </c>
      <c r="G38" s="3" t="s">
        <v>87</v>
      </c>
    </row>
    <row r="39" spans="2:7" x14ac:dyDescent="0.25">
      <c r="B39" t="s">
        <v>42</v>
      </c>
      <c r="D39" s="3" t="s">
        <v>87</v>
      </c>
      <c r="E39" s="3" t="s">
        <v>87</v>
      </c>
      <c r="F39" s="3" t="s">
        <v>87</v>
      </c>
      <c r="G39" s="3" t="s">
        <v>87</v>
      </c>
    </row>
    <row r="40" spans="2:7" x14ac:dyDescent="0.25">
      <c r="B40" t="s">
        <v>43</v>
      </c>
      <c r="D40" s="3" t="s">
        <v>87</v>
      </c>
      <c r="E40" s="3" t="s">
        <v>87</v>
      </c>
      <c r="F40" s="3" t="s">
        <v>87</v>
      </c>
      <c r="G40" s="3" t="s">
        <v>87</v>
      </c>
    </row>
    <row r="41" spans="2:7" x14ac:dyDescent="0.25">
      <c r="B41" t="s">
        <v>44</v>
      </c>
      <c r="D41" s="3" t="s">
        <v>87</v>
      </c>
      <c r="E41" s="3" t="s">
        <v>87</v>
      </c>
      <c r="F41" s="3" t="s">
        <v>87</v>
      </c>
      <c r="G41" s="3" t="s">
        <v>87</v>
      </c>
    </row>
    <row r="42" spans="2:7" x14ac:dyDescent="0.25">
      <c r="B42" t="s">
        <v>45</v>
      </c>
      <c r="D42" s="3" t="s">
        <v>87</v>
      </c>
      <c r="E42" s="3" t="s">
        <v>87</v>
      </c>
      <c r="F42" s="3" t="s">
        <v>87</v>
      </c>
      <c r="G42" s="3" t="s">
        <v>87</v>
      </c>
    </row>
    <row r="43" spans="2:7" x14ac:dyDescent="0.25">
      <c r="B43" t="s">
        <v>46</v>
      </c>
      <c r="D43" s="3" t="s">
        <v>87</v>
      </c>
      <c r="E43" s="3" t="s">
        <v>87</v>
      </c>
      <c r="F43" s="3" t="s">
        <v>87</v>
      </c>
      <c r="G43" s="3" t="s">
        <v>87</v>
      </c>
    </row>
    <row r="44" spans="2:7" x14ac:dyDescent="0.25">
      <c r="B44" t="s">
        <v>47</v>
      </c>
      <c r="D44" s="3" t="s">
        <v>87</v>
      </c>
      <c r="E44" s="3" t="s">
        <v>87</v>
      </c>
      <c r="F44" s="3" t="s">
        <v>87</v>
      </c>
      <c r="G44" s="3" t="s">
        <v>87</v>
      </c>
    </row>
    <row r="45" spans="2:7" x14ac:dyDescent="0.25">
      <c r="B45" t="s">
        <v>48</v>
      </c>
      <c r="D45" s="3" t="s">
        <v>87</v>
      </c>
      <c r="E45" s="3" t="s">
        <v>87</v>
      </c>
      <c r="F45" s="3" t="s">
        <v>87</v>
      </c>
      <c r="G45" s="3" t="s">
        <v>87</v>
      </c>
    </row>
    <row r="46" spans="2:7" x14ac:dyDescent="0.25">
      <c r="B46" t="s">
        <v>49</v>
      </c>
      <c r="D46" s="3" t="s">
        <v>87</v>
      </c>
      <c r="E46" s="3" t="s">
        <v>87</v>
      </c>
      <c r="F46" s="3" t="s">
        <v>87</v>
      </c>
      <c r="G46" s="3" t="s">
        <v>87</v>
      </c>
    </row>
    <row r="47" spans="2:7" x14ac:dyDescent="0.25">
      <c r="B47" t="s">
        <v>50</v>
      </c>
      <c r="D47" s="3" t="s">
        <v>87</v>
      </c>
      <c r="E47" s="3" t="s">
        <v>87</v>
      </c>
      <c r="F47" s="3" t="s">
        <v>87</v>
      </c>
      <c r="G47" s="3" t="s">
        <v>87</v>
      </c>
    </row>
    <row r="49" spans="2:7" x14ac:dyDescent="0.25">
      <c r="B49" s="1" t="s">
        <v>51</v>
      </c>
    </row>
    <row r="50" spans="2:7" x14ac:dyDescent="0.25">
      <c r="B50" t="s">
        <v>52</v>
      </c>
      <c r="D50" s="3" t="s">
        <v>87</v>
      </c>
      <c r="E50" s="3" t="s">
        <v>87</v>
      </c>
      <c r="F50" s="3" t="s">
        <v>87</v>
      </c>
      <c r="G50" s="3" t="s">
        <v>87</v>
      </c>
    </row>
    <row r="51" spans="2:7" x14ac:dyDescent="0.25">
      <c r="B51" t="s">
        <v>53</v>
      </c>
      <c r="D51" s="3" t="s">
        <v>87</v>
      </c>
      <c r="E51" s="3" t="s">
        <v>87</v>
      </c>
      <c r="F51" s="3" t="s">
        <v>87</v>
      </c>
      <c r="G51" s="3" t="s">
        <v>87</v>
      </c>
    </row>
    <row r="52" spans="2:7" x14ac:dyDescent="0.25">
      <c r="B52" t="s">
        <v>54</v>
      </c>
      <c r="D52" s="3" t="s">
        <v>87</v>
      </c>
      <c r="E52" s="3" t="s">
        <v>87</v>
      </c>
      <c r="F52" s="3" t="s">
        <v>87</v>
      </c>
      <c r="G52" s="3" t="s">
        <v>87</v>
      </c>
    </row>
    <row r="54" spans="2:7" x14ac:dyDescent="0.25">
      <c r="B54" s="1" t="s">
        <v>55</v>
      </c>
    </row>
    <row r="55" spans="2:7" x14ac:dyDescent="0.25">
      <c r="B55" s="1" t="s">
        <v>56</v>
      </c>
    </row>
    <row r="56" spans="2:7" x14ac:dyDescent="0.25">
      <c r="B56" t="s">
        <v>57</v>
      </c>
      <c r="D56" s="3" t="s">
        <v>87</v>
      </c>
      <c r="E56" s="3" t="s">
        <v>87</v>
      </c>
    </row>
    <row r="57" spans="2:7" x14ac:dyDescent="0.25">
      <c r="B57" t="s">
        <v>58</v>
      </c>
      <c r="F57" s="3" t="s">
        <v>87</v>
      </c>
    </row>
    <row r="58" spans="2:7" x14ac:dyDescent="0.25">
      <c r="B58" t="s">
        <v>59</v>
      </c>
      <c r="G58" s="3" t="s">
        <v>87</v>
      </c>
    </row>
    <row r="60" spans="2:7" x14ac:dyDescent="0.25">
      <c r="B60" s="1" t="s">
        <v>60</v>
      </c>
    </row>
    <row r="61" spans="2:7" x14ac:dyDescent="0.25">
      <c r="B61" t="s">
        <v>61</v>
      </c>
      <c r="F61" s="3" t="s">
        <v>87</v>
      </c>
    </row>
    <row r="62" spans="2:7" x14ac:dyDescent="0.25">
      <c r="B62" t="s">
        <v>62</v>
      </c>
      <c r="D62" s="3" t="s">
        <v>87</v>
      </c>
      <c r="E62" s="3" t="s">
        <v>87</v>
      </c>
    </row>
    <row r="63" spans="2:7" x14ac:dyDescent="0.25">
      <c r="B63" t="s">
        <v>63</v>
      </c>
      <c r="G63" s="3" t="s">
        <v>87</v>
      </c>
    </row>
    <row r="64" spans="2:7" x14ac:dyDescent="0.25">
      <c r="B64" t="s">
        <v>64</v>
      </c>
      <c r="F64" s="3" t="s">
        <v>87</v>
      </c>
    </row>
    <row r="65" spans="2:7" x14ac:dyDescent="0.25">
      <c r="B65" t="s">
        <v>65</v>
      </c>
      <c r="D65" s="3" t="s">
        <v>87</v>
      </c>
    </row>
    <row r="66" spans="2:7" x14ac:dyDescent="0.25">
      <c r="B66" t="s">
        <v>66</v>
      </c>
      <c r="E66" s="3" t="s">
        <v>87</v>
      </c>
    </row>
    <row r="67" spans="2:7" x14ac:dyDescent="0.25">
      <c r="B67" t="s">
        <v>67</v>
      </c>
      <c r="G67" s="3" t="s">
        <v>87</v>
      </c>
    </row>
    <row r="69" spans="2:7" x14ac:dyDescent="0.25">
      <c r="B69" s="1" t="s">
        <v>68</v>
      </c>
    </row>
    <row r="70" spans="2:7" x14ac:dyDescent="0.25">
      <c r="B70" t="s">
        <v>69</v>
      </c>
      <c r="D70" s="3" t="s">
        <v>87</v>
      </c>
    </row>
    <row r="71" spans="2:7" x14ac:dyDescent="0.25">
      <c r="B71" t="s">
        <v>70</v>
      </c>
      <c r="E71" s="3" t="s">
        <v>87</v>
      </c>
    </row>
    <row r="72" spans="2:7" x14ac:dyDescent="0.25">
      <c r="B72" t="s">
        <v>71</v>
      </c>
      <c r="F72" s="3" t="s">
        <v>87</v>
      </c>
    </row>
    <row r="73" spans="2:7" x14ac:dyDescent="0.25">
      <c r="B73" t="s">
        <v>72</v>
      </c>
      <c r="G73" s="3" t="s">
        <v>87</v>
      </c>
    </row>
    <row r="75" spans="2:7" x14ac:dyDescent="0.25">
      <c r="B75" s="1" t="s">
        <v>73</v>
      </c>
    </row>
    <row r="76" spans="2:7" x14ac:dyDescent="0.25">
      <c r="B76" t="s">
        <v>74</v>
      </c>
      <c r="D76" s="3" t="s">
        <v>87</v>
      </c>
      <c r="E76" s="3" t="s">
        <v>87</v>
      </c>
      <c r="F76" s="3" t="s">
        <v>87</v>
      </c>
      <c r="G76" s="3" t="s">
        <v>87</v>
      </c>
    </row>
    <row r="78" spans="2:7" x14ac:dyDescent="0.25">
      <c r="B78" s="1" t="s">
        <v>75</v>
      </c>
    </row>
    <row r="79" spans="2:7" x14ac:dyDescent="0.25">
      <c r="B79" t="s">
        <v>76</v>
      </c>
      <c r="D79" s="3" t="s">
        <v>87</v>
      </c>
      <c r="E79" s="3" t="s">
        <v>87</v>
      </c>
      <c r="F79" s="3" t="s">
        <v>87</v>
      </c>
      <c r="G79" s="3" t="s">
        <v>87</v>
      </c>
    </row>
    <row r="81" spans="2:7" x14ac:dyDescent="0.25">
      <c r="B81" s="1" t="s">
        <v>77</v>
      </c>
    </row>
    <row r="82" spans="2:7" x14ac:dyDescent="0.25">
      <c r="B82" t="s">
        <v>78</v>
      </c>
      <c r="D82" s="3" t="s">
        <v>87</v>
      </c>
      <c r="E82" s="3" t="s">
        <v>87</v>
      </c>
      <c r="F82" s="3" t="s">
        <v>87</v>
      </c>
      <c r="G82" s="3" t="s">
        <v>87</v>
      </c>
    </row>
    <row r="84" spans="2:7" x14ac:dyDescent="0.25">
      <c r="B84" s="1" t="s">
        <v>79</v>
      </c>
    </row>
    <row r="85" spans="2:7" x14ac:dyDescent="0.25">
      <c r="B85" t="s">
        <v>80</v>
      </c>
      <c r="D85" s="3" t="s">
        <v>87</v>
      </c>
      <c r="E85" s="3" t="s">
        <v>87</v>
      </c>
      <c r="F85" s="3" t="s">
        <v>87</v>
      </c>
      <c r="G85" s="3" t="s">
        <v>87</v>
      </c>
    </row>
    <row r="87" spans="2:7" x14ac:dyDescent="0.25">
      <c r="B87" s="1" t="s">
        <v>81</v>
      </c>
    </row>
    <row r="88" spans="2:7" x14ac:dyDescent="0.25">
      <c r="B88" t="s">
        <v>82</v>
      </c>
      <c r="D88" s="3" t="s">
        <v>87</v>
      </c>
      <c r="E88" s="3" t="s">
        <v>87</v>
      </c>
      <c r="F88" s="3" t="s">
        <v>87</v>
      </c>
      <c r="G88" s="3" t="s">
        <v>87</v>
      </c>
    </row>
    <row r="90" spans="2:7" x14ac:dyDescent="0.25">
      <c r="B90" s="1" t="s">
        <v>90</v>
      </c>
    </row>
    <row r="91" spans="2:7" x14ac:dyDescent="0.25">
      <c r="B91" t="s">
        <v>88</v>
      </c>
    </row>
    <row r="92" spans="2:7" x14ac:dyDescent="0.25">
      <c r="B92" t="s">
        <v>89</v>
      </c>
    </row>
  </sheetData>
  <autoFilter ref="B2:G88"/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21"/>
  <sheetViews>
    <sheetView showGridLines="0" zoomScale="85" zoomScaleNormal="85" workbookViewId="0">
      <selection activeCell="G23" sqref="G23"/>
    </sheetView>
  </sheetViews>
  <sheetFormatPr defaultColWidth="8.85546875" defaultRowHeight="15" x14ac:dyDescent="0.25"/>
  <cols>
    <col min="3" max="3" width="5.42578125" bestFit="1" customWidth="1"/>
    <col min="4" max="4" width="18" bestFit="1" customWidth="1"/>
    <col min="5" max="5" width="14.42578125" customWidth="1"/>
    <col min="6" max="6" width="14.28515625" bestFit="1" customWidth="1"/>
    <col min="7" max="7" width="14.28515625" customWidth="1"/>
    <col min="8" max="8" width="16.28515625" bestFit="1" customWidth="1"/>
    <col min="9" max="11" width="14.7109375" customWidth="1"/>
  </cols>
  <sheetData>
    <row r="1" spans="3:11" ht="15.75" thickBot="1" x14ac:dyDescent="0.3"/>
    <row r="2" spans="3:11" ht="15.75" thickBot="1" x14ac:dyDescent="0.3">
      <c r="C2" s="202" t="s">
        <v>278</v>
      </c>
      <c r="D2" s="203"/>
      <c r="E2" s="203"/>
      <c r="F2" s="203"/>
      <c r="G2" s="203"/>
      <c r="H2" s="203"/>
      <c r="I2" s="203"/>
      <c r="J2" s="203"/>
      <c r="K2" s="204"/>
    </row>
    <row r="3" spans="3:11" x14ac:dyDescent="0.25">
      <c r="C3" s="14" t="s">
        <v>97</v>
      </c>
      <c r="D3" s="15" t="s">
        <v>100</v>
      </c>
      <c r="E3" s="16" t="s">
        <v>92</v>
      </c>
      <c r="F3" s="14" t="s">
        <v>93</v>
      </c>
      <c r="G3" s="15" t="s">
        <v>94</v>
      </c>
      <c r="H3" s="16" t="s">
        <v>113</v>
      </c>
      <c r="I3" s="6" t="s">
        <v>116</v>
      </c>
      <c r="J3" s="7" t="s">
        <v>114</v>
      </c>
      <c r="K3" s="8" t="s">
        <v>115</v>
      </c>
    </row>
    <row r="4" spans="3:11" x14ac:dyDescent="0.25">
      <c r="C4" s="17">
        <v>1</v>
      </c>
      <c r="D4" s="4" t="s">
        <v>91</v>
      </c>
      <c r="E4" s="18">
        <v>11</v>
      </c>
      <c r="F4" s="9"/>
      <c r="G4" s="5">
        <v>11</v>
      </c>
      <c r="H4" s="10"/>
      <c r="I4" s="9"/>
      <c r="J4" s="5"/>
      <c r="K4" s="10">
        <v>11</v>
      </c>
    </row>
    <row r="5" spans="3:11" x14ac:dyDescent="0.25">
      <c r="C5" s="17">
        <f>C4+1</f>
        <v>2</v>
      </c>
      <c r="D5" s="4" t="s">
        <v>95</v>
      </c>
      <c r="E5" s="18">
        <f>F5+H5+G5</f>
        <v>38</v>
      </c>
      <c r="F5" s="9">
        <v>38</v>
      </c>
      <c r="G5" s="5"/>
      <c r="H5" s="10"/>
      <c r="I5" s="9">
        <v>36</v>
      </c>
      <c r="J5" s="5"/>
      <c r="K5" s="10">
        <v>2</v>
      </c>
    </row>
    <row r="6" spans="3:11" x14ac:dyDescent="0.25">
      <c r="C6" s="17">
        <f t="shared" ref="C6:C18" si="0">C5+1</f>
        <v>3</v>
      </c>
      <c r="D6" s="4" t="s">
        <v>98</v>
      </c>
      <c r="E6" s="18">
        <f t="shared" ref="E6:E18" si="1">F6+H6+G6</f>
        <v>23</v>
      </c>
      <c r="F6" s="9"/>
      <c r="G6" s="5"/>
      <c r="H6" s="10">
        <v>23</v>
      </c>
      <c r="I6" s="9"/>
      <c r="J6" s="5"/>
      <c r="K6" s="10">
        <v>23</v>
      </c>
    </row>
    <row r="7" spans="3:11" x14ac:dyDescent="0.25">
      <c r="C7" s="17">
        <f t="shared" si="0"/>
        <v>4</v>
      </c>
      <c r="D7" s="4" t="s">
        <v>99</v>
      </c>
      <c r="E7" s="18">
        <f t="shared" si="1"/>
        <v>19</v>
      </c>
      <c r="F7" s="9">
        <v>12</v>
      </c>
      <c r="G7" s="5">
        <v>7</v>
      </c>
      <c r="H7" s="10"/>
      <c r="I7" s="9"/>
      <c r="J7" s="5"/>
      <c r="K7" s="10">
        <v>19</v>
      </c>
    </row>
    <row r="8" spans="3:11" x14ac:dyDescent="0.25">
      <c r="C8" s="17">
        <f t="shared" si="0"/>
        <v>5</v>
      </c>
      <c r="D8" s="4" t="s">
        <v>101</v>
      </c>
      <c r="E8" s="18">
        <f t="shared" si="1"/>
        <v>24</v>
      </c>
      <c r="F8" s="9">
        <v>20</v>
      </c>
      <c r="G8" s="5">
        <v>4</v>
      </c>
      <c r="H8" s="10"/>
      <c r="I8" s="9">
        <v>2</v>
      </c>
      <c r="J8" s="5"/>
      <c r="K8" s="10">
        <v>22</v>
      </c>
    </row>
    <row r="9" spans="3:11" x14ac:dyDescent="0.25">
      <c r="C9" s="17">
        <f t="shared" si="0"/>
        <v>6</v>
      </c>
      <c r="D9" s="4" t="s">
        <v>102</v>
      </c>
      <c r="E9" s="18">
        <f t="shared" si="1"/>
        <v>24</v>
      </c>
      <c r="F9" s="9">
        <v>23</v>
      </c>
      <c r="G9" s="5">
        <v>1</v>
      </c>
      <c r="H9" s="10"/>
      <c r="I9" s="9">
        <v>5</v>
      </c>
      <c r="J9" s="5"/>
      <c r="K9" s="10">
        <v>19</v>
      </c>
    </row>
    <row r="10" spans="3:11" x14ac:dyDescent="0.25">
      <c r="C10" s="17">
        <f t="shared" si="0"/>
        <v>7</v>
      </c>
      <c r="D10" s="4" t="s">
        <v>103</v>
      </c>
      <c r="E10" s="18">
        <f t="shared" si="1"/>
        <v>9</v>
      </c>
      <c r="F10" s="9">
        <v>4</v>
      </c>
      <c r="G10" s="5">
        <v>5</v>
      </c>
      <c r="H10" s="10"/>
      <c r="I10" s="9">
        <v>1</v>
      </c>
      <c r="J10" s="5"/>
      <c r="K10" s="10">
        <v>8</v>
      </c>
    </row>
    <row r="11" spans="3:11" x14ac:dyDescent="0.25">
      <c r="C11" s="17">
        <f t="shared" si="0"/>
        <v>8</v>
      </c>
      <c r="D11" s="4" t="s">
        <v>104</v>
      </c>
      <c r="E11" s="18">
        <f t="shared" si="1"/>
        <v>7</v>
      </c>
      <c r="F11" s="9">
        <v>7</v>
      </c>
      <c r="G11" s="5"/>
      <c r="H11" s="10"/>
      <c r="I11" s="9">
        <v>4</v>
      </c>
      <c r="J11" s="5"/>
      <c r="K11" s="10">
        <v>3</v>
      </c>
    </row>
    <row r="12" spans="3:11" x14ac:dyDescent="0.25">
      <c r="C12" s="17">
        <f t="shared" si="0"/>
        <v>9</v>
      </c>
      <c r="D12" s="4" t="s">
        <v>105</v>
      </c>
      <c r="E12" s="18">
        <f t="shared" si="1"/>
        <v>5</v>
      </c>
      <c r="F12" s="9">
        <v>4</v>
      </c>
      <c r="G12" s="5">
        <v>1</v>
      </c>
      <c r="H12" s="10"/>
      <c r="I12" s="9"/>
      <c r="J12" s="5"/>
      <c r="K12" s="10">
        <v>5</v>
      </c>
    </row>
    <row r="13" spans="3:11" x14ac:dyDescent="0.25">
      <c r="C13" s="17">
        <f t="shared" si="0"/>
        <v>10</v>
      </c>
      <c r="D13" s="4" t="s">
        <v>106</v>
      </c>
      <c r="E13" s="18">
        <f t="shared" si="1"/>
        <v>5</v>
      </c>
      <c r="F13" s="9">
        <v>5</v>
      </c>
      <c r="G13" s="5"/>
      <c r="H13" s="10"/>
      <c r="I13" s="9"/>
      <c r="J13" s="5"/>
      <c r="K13" s="10">
        <v>5</v>
      </c>
    </row>
    <row r="14" spans="3:11" x14ac:dyDescent="0.25">
      <c r="C14" s="17">
        <f t="shared" si="0"/>
        <v>11</v>
      </c>
      <c r="D14" s="4" t="s">
        <v>107</v>
      </c>
      <c r="E14" s="18">
        <f t="shared" si="1"/>
        <v>12</v>
      </c>
      <c r="F14" s="9">
        <v>11</v>
      </c>
      <c r="G14" s="5">
        <v>1</v>
      </c>
      <c r="H14" s="10"/>
      <c r="I14" s="9"/>
      <c r="J14" s="5"/>
      <c r="K14" s="10">
        <v>12</v>
      </c>
    </row>
    <row r="15" spans="3:11" x14ac:dyDescent="0.25">
      <c r="C15" s="17">
        <f t="shared" si="0"/>
        <v>12</v>
      </c>
      <c r="D15" s="4" t="s">
        <v>108</v>
      </c>
      <c r="E15" s="18">
        <f t="shared" si="1"/>
        <v>21</v>
      </c>
      <c r="F15" s="9">
        <v>19</v>
      </c>
      <c r="G15" s="5">
        <v>2</v>
      </c>
      <c r="H15" s="10"/>
      <c r="I15" s="9"/>
      <c r="J15" s="5"/>
      <c r="K15" s="10">
        <v>21</v>
      </c>
    </row>
    <row r="16" spans="3:11" x14ac:dyDescent="0.25">
      <c r="C16" s="17">
        <f>C15+1</f>
        <v>13</v>
      </c>
      <c r="D16" s="4" t="s">
        <v>109</v>
      </c>
      <c r="E16" s="18">
        <f t="shared" si="1"/>
        <v>8</v>
      </c>
      <c r="F16" s="9">
        <v>8</v>
      </c>
      <c r="G16" s="5"/>
      <c r="H16" s="10"/>
      <c r="I16" s="9"/>
      <c r="J16" s="5"/>
      <c r="K16" s="10">
        <v>8</v>
      </c>
    </row>
    <row r="17" spans="3:11" x14ac:dyDescent="0.25">
      <c r="C17" s="17">
        <f t="shared" si="0"/>
        <v>14</v>
      </c>
      <c r="D17" s="4" t="s">
        <v>111</v>
      </c>
      <c r="E17" s="18">
        <f t="shared" si="1"/>
        <v>5</v>
      </c>
      <c r="F17" s="9"/>
      <c r="G17" s="5">
        <v>5</v>
      </c>
      <c r="H17" s="10"/>
      <c r="I17" s="9"/>
      <c r="J17" s="5"/>
      <c r="K17" s="10">
        <v>5</v>
      </c>
    </row>
    <row r="18" spans="3:11" x14ac:dyDescent="0.25">
      <c r="C18" s="17">
        <f t="shared" si="0"/>
        <v>15</v>
      </c>
      <c r="D18" s="4" t="s">
        <v>110</v>
      </c>
      <c r="E18" s="18">
        <f t="shared" si="1"/>
        <v>10</v>
      </c>
      <c r="F18" s="9"/>
      <c r="G18" s="5">
        <v>10</v>
      </c>
      <c r="H18" s="10"/>
      <c r="I18" s="9"/>
      <c r="J18" s="5"/>
      <c r="K18" s="10">
        <v>10</v>
      </c>
    </row>
    <row r="19" spans="3:11" ht="15.75" thickBot="1" x14ac:dyDescent="0.3">
      <c r="C19" s="19" t="s">
        <v>96</v>
      </c>
      <c r="D19" s="20"/>
      <c r="E19" s="21">
        <f>SUM(E4:E18)</f>
        <v>221</v>
      </c>
      <c r="F19" s="11">
        <f t="shared" ref="F19:K19" si="2">SUM(F4:F18)</f>
        <v>151</v>
      </c>
      <c r="G19" s="12">
        <f t="shared" ref="G19" si="3">SUM(G4:G18)</f>
        <v>47</v>
      </c>
      <c r="H19" s="13">
        <f t="shared" si="2"/>
        <v>23</v>
      </c>
      <c r="I19" s="11">
        <f t="shared" si="2"/>
        <v>48</v>
      </c>
      <c r="J19" s="12">
        <f t="shared" si="2"/>
        <v>0</v>
      </c>
      <c r="K19" s="13">
        <f t="shared" si="2"/>
        <v>173</v>
      </c>
    </row>
    <row r="21" spans="3:11" x14ac:dyDescent="0.25">
      <c r="D21" s="1"/>
      <c r="E21">
        <f>E19-221</f>
        <v>0</v>
      </c>
    </row>
  </sheetData>
  <mergeCells count="1">
    <mergeCell ref="C2:K2"/>
  </mergeCells>
  <phoneticPr fontId="3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0"/>
  <sheetViews>
    <sheetView showGridLines="0" tabSelected="1" topLeftCell="A16" zoomScale="85" zoomScaleNormal="85" workbookViewId="0">
      <selection activeCell="A67" sqref="A67"/>
    </sheetView>
  </sheetViews>
  <sheetFormatPr defaultColWidth="8.85546875" defaultRowHeight="12" x14ac:dyDescent="0.2"/>
  <cols>
    <col min="1" max="1" width="3.42578125" style="22" customWidth="1"/>
    <col min="2" max="2" width="5.28515625" style="30" bestFit="1" customWidth="1"/>
    <col min="3" max="3" width="8.85546875" style="30"/>
    <col min="4" max="4" width="9.7109375" style="30" bestFit="1" customWidth="1"/>
    <col min="5" max="5" width="49" style="99" customWidth="1"/>
    <col min="6" max="6" width="5.7109375" style="30" customWidth="1"/>
    <col min="7" max="7" width="9.85546875" style="100" bestFit="1" customWidth="1"/>
    <col min="8" max="8" width="10" style="107" customWidth="1"/>
    <col min="9" max="9" width="14.7109375" style="107" customWidth="1"/>
    <col min="10" max="10" width="15" style="107" bestFit="1" customWidth="1"/>
    <col min="11" max="11" width="8.5703125" style="30" bestFit="1" customWidth="1"/>
    <col min="12" max="12" width="8.85546875" style="22"/>
    <col min="13" max="13" width="25.140625" style="22" bestFit="1" customWidth="1"/>
    <col min="14" max="16384" width="8.85546875" style="22"/>
  </cols>
  <sheetData>
    <row r="1" spans="2:19" ht="12.75" thickBot="1" x14ac:dyDescent="0.25">
      <c r="H1" s="30"/>
      <c r="I1" s="30"/>
      <c r="J1" s="30"/>
    </row>
    <row r="2" spans="2:19" ht="24" customHeight="1" thickBot="1" x14ac:dyDescent="0.25">
      <c r="B2" s="147" t="s">
        <v>279</v>
      </c>
      <c r="C2" s="148"/>
      <c r="D2" s="148"/>
      <c r="E2" s="148"/>
      <c r="F2" s="148"/>
      <c r="G2" s="148"/>
      <c r="H2" s="148"/>
      <c r="I2" s="148"/>
      <c r="J2" s="148"/>
      <c r="K2" s="149"/>
    </row>
    <row r="3" spans="2:19" ht="15.75" customHeight="1" thickBot="1" x14ac:dyDescent="0.25">
      <c r="B3" s="89"/>
      <c r="C3" s="90"/>
      <c r="D3" s="90"/>
      <c r="E3" s="101"/>
      <c r="F3" s="90"/>
      <c r="G3" s="151" t="s">
        <v>345</v>
      </c>
      <c r="H3" s="151"/>
      <c r="I3" s="102">
        <f>'BDI MATERIAIS'!H28</f>
        <v>0.15579999999999999</v>
      </c>
      <c r="J3" s="103" t="s">
        <v>346</v>
      </c>
      <c r="K3" s="102">
        <f>'BDI  SERVIÇOS'!H23</f>
        <v>0.25878140290938001</v>
      </c>
    </row>
    <row r="4" spans="2:19" ht="36" x14ac:dyDescent="0.2">
      <c r="B4" s="91" t="s">
        <v>0</v>
      </c>
      <c r="C4" s="24" t="s">
        <v>3</v>
      </c>
      <c r="D4" s="24" t="s">
        <v>4</v>
      </c>
      <c r="E4" s="24" t="s">
        <v>1</v>
      </c>
      <c r="F4" s="24" t="s">
        <v>5</v>
      </c>
      <c r="G4" s="25" t="s">
        <v>6</v>
      </c>
      <c r="H4" s="24" t="s">
        <v>358</v>
      </c>
      <c r="I4" s="24" t="s">
        <v>359</v>
      </c>
      <c r="J4" s="24" t="s">
        <v>360</v>
      </c>
      <c r="K4" s="26"/>
    </row>
    <row r="5" spans="2:19" s="121" customFormat="1" ht="24" customHeight="1" x14ac:dyDescent="0.2">
      <c r="B5" s="109">
        <v>1</v>
      </c>
      <c r="C5" s="110"/>
      <c r="D5" s="111"/>
      <c r="E5" s="112" t="s">
        <v>119</v>
      </c>
      <c r="F5" s="111"/>
      <c r="G5" s="113"/>
      <c r="H5" s="114"/>
      <c r="I5" s="114"/>
      <c r="J5" s="115"/>
      <c r="K5" s="116"/>
      <c r="L5" s="117"/>
      <c r="M5" s="118"/>
      <c r="N5" s="117"/>
      <c r="O5" s="117"/>
      <c r="P5" s="117"/>
      <c r="Q5" s="119"/>
      <c r="R5" s="120"/>
      <c r="S5" s="119"/>
    </row>
    <row r="6" spans="2:19" x14ac:dyDescent="0.2">
      <c r="B6" s="41" t="s">
        <v>120</v>
      </c>
      <c r="C6" s="31">
        <v>1</v>
      </c>
      <c r="D6" s="31"/>
      <c r="E6" s="92" t="s">
        <v>280</v>
      </c>
      <c r="F6" s="31" t="s">
        <v>8</v>
      </c>
      <c r="G6" s="32">
        <v>1</v>
      </c>
      <c r="H6" s="93"/>
      <c r="I6" s="93"/>
      <c r="J6" s="93"/>
      <c r="K6" s="33"/>
      <c r="L6" s="27"/>
      <c r="M6" s="28"/>
      <c r="N6" s="27"/>
      <c r="O6" s="27"/>
      <c r="P6" s="27"/>
      <c r="Q6" s="29"/>
      <c r="R6" s="30"/>
      <c r="S6" s="29"/>
    </row>
    <row r="7" spans="2:19" ht="24" x14ac:dyDescent="0.2">
      <c r="B7" s="41" t="s">
        <v>147</v>
      </c>
      <c r="C7" s="31">
        <v>41776</v>
      </c>
      <c r="D7" s="31"/>
      <c r="E7" s="92" t="s">
        <v>292</v>
      </c>
      <c r="F7" s="31" t="s">
        <v>146</v>
      </c>
      <c r="G7" s="32">
        <f>7*30*5</f>
        <v>1050</v>
      </c>
      <c r="H7" s="93"/>
      <c r="I7" s="93"/>
      <c r="J7" s="93"/>
      <c r="K7" s="33"/>
      <c r="L7" s="27"/>
      <c r="M7" s="28"/>
      <c r="N7" s="27"/>
      <c r="O7" s="27"/>
      <c r="P7" s="27"/>
      <c r="Q7" s="29"/>
      <c r="R7" s="30"/>
      <c r="S7" s="29"/>
    </row>
    <row r="8" spans="2:19" x14ac:dyDescent="0.2">
      <c r="B8" s="41" t="s">
        <v>150</v>
      </c>
      <c r="C8" s="31">
        <v>34783</v>
      </c>
      <c r="D8" s="31"/>
      <c r="E8" s="92" t="s">
        <v>281</v>
      </c>
      <c r="F8" s="31" t="s">
        <v>146</v>
      </c>
      <c r="G8" s="32">
        <v>220</v>
      </c>
      <c r="H8" s="93"/>
      <c r="I8" s="93"/>
      <c r="J8" s="93"/>
      <c r="K8" s="33"/>
      <c r="L8" s="27"/>
      <c r="M8" s="28"/>
      <c r="N8" s="27"/>
      <c r="O8" s="27"/>
      <c r="P8" s="27"/>
      <c r="Q8" s="29"/>
      <c r="R8" s="30"/>
      <c r="S8" s="29"/>
    </row>
    <row r="9" spans="2:19" ht="24" x14ac:dyDescent="0.2">
      <c r="B9" s="41" t="s">
        <v>156</v>
      </c>
      <c r="C9" s="31">
        <v>40944</v>
      </c>
      <c r="D9" s="31"/>
      <c r="E9" s="92" t="s">
        <v>294</v>
      </c>
      <c r="F9" s="31" t="s">
        <v>274</v>
      </c>
      <c r="G9" s="32">
        <v>5</v>
      </c>
      <c r="H9" s="93"/>
      <c r="I9" s="93"/>
      <c r="J9" s="93"/>
      <c r="K9" s="33"/>
      <c r="L9" s="27"/>
      <c r="M9" s="28"/>
      <c r="N9" s="27"/>
      <c r="O9" s="27"/>
      <c r="P9" s="27"/>
      <c r="Q9" s="29"/>
      <c r="R9" s="30"/>
      <c r="S9" s="29"/>
    </row>
    <row r="10" spans="2:19" x14ac:dyDescent="0.2">
      <c r="B10" s="41" t="s">
        <v>295</v>
      </c>
      <c r="C10" s="31">
        <v>2706</v>
      </c>
      <c r="D10" s="31"/>
      <c r="E10" s="92" t="s">
        <v>293</v>
      </c>
      <c r="F10" s="31" t="s">
        <v>146</v>
      </c>
      <c r="G10" s="32">
        <v>80</v>
      </c>
      <c r="H10" s="93"/>
      <c r="I10" s="93"/>
      <c r="J10" s="93"/>
      <c r="K10" s="33"/>
      <c r="L10" s="27"/>
      <c r="M10" s="28"/>
      <c r="N10" s="27"/>
      <c r="O10" s="27"/>
      <c r="P10" s="27"/>
      <c r="Q10" s="29"/>
      <c r="R10" s="30"/>
      <c r="S10" s="29"/>
    </row>
    <row r="11" spans="2:19" x14ac:dyDescent="0.2">
      <c r="B11" s="41" t="s">
        <v>296</v>
      </c>
      <c r="C11" s="31">
        <v>4069</v>
      </c>
      <c r="D11" s="31"/>
      <c r="E11" s="92" t="s">
        <v>282</v>
      </c>
      <c r="F11" s="31" t="s">
        <v>146</v>
      </c>
      <c r="G11" s="32">
        <v>100</v>
      </c>
      <c r="H11" s="93"/>
      <c r="I11" s="93"/>
      <c r="J11" s="93"/>
      <c r="K11" s="33"/>
      <c r="L11" s="27"/>
      <c r="M11" s="28"/>
      <c r="N11" s="27"/>
      <c r="O11" s="27"/>
      <c r="P11" s="27"/>
      <c r="Q11" s="29"/>
      <c r="R11" s="30"/>
      <c r="S11" s="29"/>
    </row>
    <row r="12" spans="2:19" x14ac:dyDescent="0.2">
      <c r="B12" s="41" t="s">
        <v>298</v>
      </c>
      <c r="C12" s="31">
        <v>40812</v>
      </c>
      <c r="D12" s="31"/>
      <c r="E12" s="92" t="s">
        <v>297</v>
      </c>
      <c r="F12" s="31" t="s">
        <v>274</v>
      </c>
      <c r="G12" s="32">
        <v>5</v>
      </c>
      <c r="H12" s="93"/>
      <c r="I12" s="93"/>
      <c r="J12" s="93"/>
      <c r="K12" s="33"/>
      <c r="L12" s="27"/>
      <c r="M12" s="28"/>
      <c r="N12" s="27"/>
      <c r="O12" s="27"/>
      <c r="P12" s="27"/>
      <c r="Q12" s="29"/>
      <c r="R12" s="30"/>
      <c r="S12" s="29"/>
    </row>
    <row r="13" spans="2:19" s="121" customFormat="1" ht="24" customHeight="1" x14ac:dyDescent="0.2">
      <c r="B13" s="109">
        <v>2</v>
      </c>
      <c r="C13" s="110"/>
      <c r="D13" s="111"/>
      <c r="E13" s="112" t="s">
        <v>283</v>
      </c>
      <c r="F13" s="111"/>
      <c r="G13" s="113"/>
      <c r="H13" s="114"/>
      <c r="I13" s="114"/>
      <c r="J13" s="115">
        <f>SUM(J14:J21)</f>
        <v>0</v>
      </c>
      <c r="K13" s="116"/>
      <c r="L13" s="117"/>
      <c r="M13" s="118"/>
      <c r="N13" s="117"/>
      <c r="O13" s="117"/>
      <c r="P13" s="117"/>
      <c r="Q13" s="119"/>
      <c r="R13" s="120"/>
      <c r="S13" s="119"/>
    </row>
    <row r="14" spans="2:19" ht="36" x14ac:dyDescent="0.2">
      <c r="B14" s="41" t="s">
        <v>121</v>
      </c>
      <c r="C14" s="31">
        <v>103689</v>
      </c>
      <c r="D14" s="31"/>
      <c r="E14" s="92" t="s">
        <v>287</v>
      </c>
      <c r="F14" s="31" t="s">
        <v>286</v>
      </c>
      <c r="G14" s="32">
        <v>12</v>
      </c>
      <c r="H14" s="93"/>
      <c r="I14" s="93"/>
      <c r="J14" s="93"/>
      <c r="K14" s="33"/>
      <c r="L14" s="27"/>
      <c r="M14" s="28"/>
      <c r="N14" s="27"/>
      <c r="O14" s="27"/>
      <c r="P14" s="27"/>
      <c r="Q14" s="29"/>
      <c r="R14" s="30"/>
      <c r="S14" s="29"/>
    </row>
    <row r="15" spans="2:19" ht="48" x14ac:dyDescent="0.2">
      <c r="B15" s="41" t="s">
        <v>122</v>
      </c>
      <c r="C15" s="31">
        <v>10775</v>
      </c>
      <c r="D15" s="31"/>
      <c r="E15" s="92" t="s">
        <v>288</v>
      </c>
      <c r="F15" s="31" t="s">
        <v>274</v>
      </c>
      <c r="G15" s="32">
        <v>5</v>
      </c>
      <c r="H15" s="93"/>
      <c r="I15" s="93"/>
      <c r="J15" s="93"/>
      <c r="K15" s="33"/>
      <c r="L15" s="27"/>
      <c r="M15" s="28"/>
      <c r="N15" s="27"/>
      <c r="O15" s="27"/>
      <c r="P15" s="27"/>
      <c r="Q15" s="29"/>
      <c r="R15" s="30"/>
      <c r="S15" s="29"/>
    </row>
    <row r="16" spans="2:19" ht="48" x14ac:dyDescent="0.2">
      <c r="B16" s="41" t="s">
        <v>157</v>
      </c>
      <c r="C16" s="31">
        <v>10776</v>
      </c>
      <c r="D16" s="31"/>
      <c r="E16" s="92" t="s">
        <v>289</v>
      </c>
      <c r="F16" s="31" t="s">
        <v>274</v>
      </c>
      <c r="G16" s="32">
        <v>5</v>
      </c>
      <c r="H16" s="93"/>
      <c r="I16" s="93"/>
      <c r="J16" s="93"/>
      <c r="K16" s="33"/>
      <c r="L16" s="27"/>
      <c r="M16" s="28"/>
      <c r="N16" s="27"/>
      <c r="O16" s="27"/>
      <c r="P16" s="27"/>
      <c r="Q16" s="29"/>
      <c r="R16" s="30"/>
      <c r="S16" s="29"/>
    </row>
    <row r="17" spans="1:19" ht="36" x14ac:dyDescent="0.2">
      <c r="B17" s="41" t="s">
        <v>158</v>
      </c>
      <c r="C17" s="31">
        <v>9416</v>
      </c>
      <c r="D17" s="34"/>
      <c r="E17" s="92" t="s">
        <v>347</v>
      </c>
      <c r="F17" s="31" t="s">
        <v>8</v>
      </c>
      <c r="G17" s="32">
        <v>1</v>
      </c>
      <c r="H17" s="93"/>
      <c r="I17" s="93"/>
      <c r="J17" s="93"/>
      <c r="K17" s="33"/>
      <c r="L17" s="27"/>
      <c r="M17" s="28"/>
      <c r="N17" s="27"/>
      <c r="O17" s="27"/>
      <c r="P17" s="27"/>
      <c r="Q17" s="29"/>
      <c r="R17" s="30"/>
      <c r="S17" s="29"/>
    </row>
    <row r="18" spans="1:19" ht="48" x14ac:dyDescent="0.2">
      <c r="B18" s="41" t="s">
        <v>284</v>
      </c>
      <c r="C18" s="31">
        <v>6096</v>
      </c>
      <c r="D18" s="34"/>
      <c r="E18" s="92" t="s">
        <v>348</v>
      </c>
      <c r="F18" s="31" t="s">
        <v>8</v>
      </c>
      <c r="G18" s="32">
        <v>1</v>
      </c>
      <c r="H18" s="93"/>
      <c r="I18" s="93"/>
      <c r="J18" s="93"/>
      <c r="K18" s="33"/>
      <c r="L18" s="27"/>
      <c r="M18" s="28"/>
      <c r="N18" s="27"/>
      <c r="O18" s="27"/>
      <c r="P18" s="27"/>
      <c r="Q18" s="29"/>
      <c r="R18" s="30"/>
      <c r="S18" s="29"/>
    </row>
    <row r="19" spans="1:19" x14ac:dyDescent="0.2">
      <c r="B19" s="41" t="s">
        <v>285</v>
      </c>
      <c r="C19" s="31">
        <v>98459</v>
      </c>
      <c r="D19" s="31"/>
      <c r="E19" s="92" t="s">
        <v>349</v>
      </c>
      <c r="F19" s="31" t="s">
        <v>300</v>
      </c>
      <c r="G19" s="32">
        <f>10*20</f>
        <v>200</v>
      </c>
      <c r="H19" s="93"/>
      <c r="I19" s="93"/>
      <c r="J19" s="93"/>
      <c r="K19" s="33"/>
      <c r="L19" s="27"/>
      <c r="M19" s="28"/>
      <c r="N19" s="27"/>
      <c r="O19" s="27"/>
      <c r="P19" s="27"/>
      <c r="Q19" s="29"/>
      <c r="R19" s="30"/>
      <c r="S19" s="29"/>
    </row>
    <row r="20" spans="1:19" ht="36" x14ac:dyDescent="0.2">
      <c r="B20" s="41" t="s">
        <v>290</v>
      </c>
      <c r="C20" s="31">
        <v>97637</v>
      </c>
      <c r="D20" s="31"/>
      <c r="E20" s="92" t="s">
        <v>350</v>
      </c>
      <c r="F20" s="31" t="s">
        <v>300</v>
      </c>
      <c r="G20" s="32">
        <f t="shared" ref="G20" si="0">10*20</f>
        <v>200</v>
      </c>
      <c r="H20" s="93"/>
      <c r="I20" s="93"/>
      <c r="J20" s="93"/>
      <c r="K20" s="33"/>
      <c r="L20" s="27"/>
      <c r="M20" s="28"/>
      <c r="N20" s="27"/>
      <c r="O20" s="27"/>
      <c r="P20" s="27"/>
      <c r="Q20" s="29"/>
      <c r="R20" s="30"/>
      <c r="S20" s="29"/>
    </row>
    <row r="21" spans="1:19" ht="24" x14ac:dyDescent="0.2">
      <c r="B21" s="41" t="s">
        <v>291</v>
      </c>
      <c r="C21" s="31">
        <v>1559</v>
      </c>
      <c r="D21" s="34"/>
      <c r="E21" s="92" t="s">
        <v>351</v>
      </c>
      <c r="F21" s="31" t="s">
        <v>172</v>
      </c>
      <c r="G21" s="32">
        <f>2.5*60</f>
        <v>150</v>
      </c>
      <c r="H21" s="93"/>
      <c r="I21" s="93"/>
      <c r="J21" s="93"/>
      <c r="K21" s="33"/>
      <c r="L21" s="27"/>
      <c r="M21" s="28"/>
      <c r="N21" s="27"/>
      <c r="O21" s="27"/>
      <c r="P21" s="27"/>
      <c r="Q21" s="29"/>
      <c r="R21" s="30"/>
      <c r="S21" s="29"/>
    </row>
    <row r="22" spans="1:19" s="121" customFormat="1" ht="24" customHeight="1" x14ac:dyDescent="0.2">
      <c r="B22" s="109">
        <v>3</v>
      </c>
      <c r="C22" s="110"/>
      <c r="D22" s="111"/>
      <c r="E22" s="112" t="s">
        <v>124</v>
      </c>
      <c r="F22" s="111"/>
      <c r="G22" s="113"/>
      <c r="H22" s="114"/>
      <c r="I22" s="114"/>
      <c r="J22" s="115">
        <f>SUM(J23:J26)</f>
        <v>0</v>
      </c>
      <c r="K22" s="116"/>
      <c r="L22" s="117"/>
      <c r="M22" s="118"/>
      <c r="N22" s="117"/>
      <c r="O22" s="117"/>
      <c r="P22" s="117"/>
      <c r="Q22" s="119"/>
      <c r="R22" s="120"/>
      <c r="S22" s="119"/>
    </row>
    <row r="23" spans="1:19" x14ac:dyDescent="0.2">
      <c r="B23" s="41" t="s">
        <v>123</v>
      </c>
      <c r="C23" s="31">
        <v>34653</v>
      </c>
      <c r="D23" s="31"/>
      <c r="E23" s="92" t="s">
        <v>264</v>
      </c>
      <c r="F23" s="31" t="s">
        <v>172</v>
      </c>
      <c r="G23" s="32">
        <v>100</v>
      </c>
      <c r="H23" s="93"/>
      <c r="I23" s="93"/>
      <c r="J23" s="93"/>
      <c r="K23" s="33"/>
      <c r="L23" s="27"/>
      <c r="M23" s="28"/>
      <c r="N23" s="27"/>
      <c r="O23" s="27"/>
      <c r="P23" s="27"/>
      <c r="Q23" s="29"/>
      <c r="R23" s="30"/>
      <c r="S23" s="29"/>
    </row>
    <row r="24" spans="1:19" ht="60" x14ac:dyDescent="0.2">
      <c r="B24" s="41" t="s">
        <v>125</v>
      </c>
      <c r="C24" s="31">
        <v>43092</v>
      </c>
      <c r="D24" s="31"/>
      <c r="E24" s="92" t="s">
        <v>270</v>
      </c>
      <c r="F24" s="31" t="s">
        <v>8</v>
      </c>
      <c r="G24" s="32">
        <v>15</v>
      </c>
      <c r="H24" s="93"/>
      <c r="I24" s="93"/>
      <c r="J24" s="93"/>
      <c r="K24" s="33"/>
      <c r="L24" s="27"/>
      <c r="M24" s="28"/>
      <c r="N24" s="27"/>
      <c r="O24" s="27"/>
      <c r="P24" s="27"/>
      <c r="Q24" s="29"/>
      <c r="R24" s="30"/>
      <c r="S24" s="29"/>
    </row>
    <row r="25" spans="1:19" ht="36" x14ac:dyDescent="0.2">
      <c r="B25" s="41" t="s">
        <v>173</v>
      </c>
      <c r="C25" s="31">
        <v>34729</v>
      </c>
      <c r="D25" s="31"/>
      <c r="E25" s="92" t="s">
        <v>271</v>
      </c>
      <c r="F25" s="31" t="s">
        <v>8</v>
      </c>
      <c r="G25" s="32">
        <v>15</v>
      </c>
      <c r="H25" s="93"/>
      <c r="I25" s="93"/>
      <c r="J25" s="93"/>
      <c r="K25" s="33"/>
      <c r="L25" s="27"/>
      <c r="M25" s="28"/>
      <c r="N25" s="27"/>
      <c r="O25" s="27"/>
      <c r="P25" s="27"/>
      <c r="Q25" s="29"/>
      <c r="R25" s="30"/>
      <c r="S25" s="29"/>
    </row>
    <row r="26" spans="1:19" x14ac:dyDescent="0.2">
      <c r="B26" s="41" t="s">
        <v>273</v>
      </c>
      <c r="C26" s="31">
        <v>34709</v>
      </c>
      <c r="D26" s="31"/>
      <c r="E26" s="92" t="s">
        <v>272</v>
      </c>
      <c r="F26" s="31" t="s">
        <v>8</v>
      </c>
      <c r="G26" s="32">
        <v>173</v>
      </c>
      <c r="H26" s="93"/>
      <c r="I26" s="93"/>
      <c r="J26" s="93"/>
      <c r="K26" s="33"/>
      <c r="L26" s="27"/>
      <c r="M26" s="28"/>
      <c r="N26" s="27"/>
      <c r="O26" s="27"/>
      <c r="P26" s="27"/>
      <c r="Q26" s="29"/>
      <c r="R26" s="30"/>
      <c r="S26" s="29"/>
    </row>
    <row r="27" spans="1:19" s="121" customFormat="1" ht="24" customHeight="1" x14ac:dyDescent="0.2">
      <c r="B27" s="109">
        <v>4</v>
      </c>
      <c r="C27" s="110"/>
      <c r="D27" s="111"/>
      <c r="E27" s="112" t="s">
        <v>379</v>
      </c>
      <c r="F27" s="111"/>
      <c r="G27" s="113"/>
      <c r="H27" s="114"/>
      <c r="I27" s="114"/>
      <c r="J27" s="115">
        <f>SUM(J28:J34)</f>
        <v>0</v>
      </c>
      <c r="K27" s="116"/>
      <c r="L27" s="117"/>
      <c r="M27" s="118"/>
      <c r="N27" s="117"/>
      <c r="O27" s="117"/>
      <c r="P27" s="117"/>
      <c r="Q27" s="119"/>
      <c r="R27" s="120"/>
      <c r="S27" s="119"/>
    </row>
    <row r="28" spans="1:19" ht="24" x14ac:dyDescent="0.2">
      <c r="A28" s="23"/>
      <c r="B28" s="41" t="s">
        <v>126</v>
      </c>
      <c r="C28" s="31" t="s">
        <v>389</v>
      </c>
      <c r="D28" s="34"/>
      <c r="E28" s="92" t="s">
        <v>381</v>
      </c>
      <c r="F28" s="31" t="s">
        <v>8</v>
      </c>
      <c r="G28" s="32">
        <v>52</v>
      </c>
      <c r="H28" s="93"/>
      <c r="I28" s="93"/>
      <c r="J28" s="93"/>
      <c r="K28" s="33"/>
      <c r="L28" s="27"/>
      <c r="M28" s="28"/>
      <c r="N28" s="27"/>
      <c r="O28" s="27"/>
      <c r="P28" s="27"/>
      <c r="Q28" s="29"/>
      <c r="R28" s="30"/>
      <c r="S28" s="29"/>
    </row>
    <row r="29" spans="1:19" ht="24" x14ac:dyDescent="0.2">
      <c r="A29" s="23"/>
      <c r="B29" s="41"/>
      <c r="C29" s="31" t="s">
        <v>390</v>
      </c>
      <c r="D29" s="34"/>
      <c r="E29" s="92" t="s">
        <v>380</v>
      </c>
      <c r="F29" s="31" t="s">
        <v>8</v>
      </c>
      <c r="G29" s="32">
        <v>10</v>
      </c>
      <c r="H29" s="93"/>
      <c r="I29" s="93"/>
      <c r="J29" s="93"/>
      <c r="K29" s="33"/>
      <c r="L29" s="27"/>
      <c r="M29" s="28"/>
      <c r="N29" s="27"/>
      <c r="O29" s="27"/>
      <c r="P29" s="27"/>
      <c r="Q29" s="29"/>
      <c r="R29" s="30"/>
      <c r="S29" s="29"/>
    </row>
    <row r="30" spans="1:19" ht="24" x14ac:dyDescent="0.2">
      <c r="A30" s="23"/>
      <c r="B30" s="41" t="s">
        <v>127</v>
      </c>
      <c r="C30" s="31" t="s">
        <v>391</v>
      </c>
      <c r="D30" s="34"/>
      <c r="E30" s="92" t="s">
        <v>382</v>
      </c>
      <c r="F30" s="31" t="s">
        <v>8</v>
      </c>
      <c r="G30" s="32">
        <v>132</v>
      </c>
      <c r="H30" s="93"/>
      <c r="I30" s="93"/>
      <c r="J30" s="93"/>
      <c r="K30" s="33"/>
      <c r="L30" s="27"/>
      <c r="M30" s="28"/>
      <c r="N30" s="27"/>
      <c r="O30" s="27"/>
      <c r="P30" s="27"/>
      <c r="Q30" s="29"/>
      <c r="R30" s="30"/>
      <c r="S30" s="29"/>
    </row>
    <row r="31" spans="1:19" ht="72" x14ac:dyDescent="0.2">
      <c r="A31" s="23"/>
      <c r="B31" s="41" t="s">
        <v>128</v>
      </c>
      <c r="C31" s="31" t="s">
        <v>392</v>
      </c>
      <c r="D31" s="34"/>
      <c r="E31" s="92" t="s">
        <v>343</v>
      </c>
      <c r="F31" s="31" t="s">
        <v>8</v>
      </c>
      <c r="G31" s="32">
        <v>221</v>
      </c>
      <c r="H31" s="93"/>
      <c r="I31" s="93"/>
      <c r="J31" s="93"/>
      <c r="K31" s="33"/>
      <c r="L31" s="27"/>
      <c r="M31" s="28"/>
      <c r="N31" s="27"/>
      <c r="O31" s="27"/>
      <c r="P31" s="27"/>
      <c r="Q31" s="29"/>
      <c r="R31" s="30"/>
      <c r="S31" s="29"/>
    </row>
    <row r="32" spans="1:19" ht="60" x14ac:dyDescent="0.2">
      <c r="A32" s="23"/>
      <c r="B32" s="41" t="s">
        <v>129</v>
      </c>
      <c r="C32" s="31" t="s">
        <v>393</v>
      </c>
      <c r="D32" s="34"/>
      <c r="E32" s="92" t="s">
        <v>138</v>
      </c>
      <c r="F32" s="31" t="s">
        <v>8</v>
      </c>
      <c r="G32" s="32">
        <v>15</v>
      </c>
      <c r="H32" s="93"/>
      <c r="I32" s="93"/>
      <c r="J32" s="93"/>
      <c r="K32" s="33"/>
      <c r="L32" s="27"/>
      <c r="M32" s="28"/>
      <c r="N32" s="27"/>
      <c r="O32" s="27"/>
      <c r="P32" s="27"/>
      <c r="Q32" s="29"/>
      <c r="R32" s="30"/>
      <c r="S32" s="29"/>
    </row>
    <row r="33" spans="1:19" ht="48" x14ac:dyDescent="0.2">
      <c r="A33" s="23"/>
      <c r="B33" s="41" t="s">
        <v>177</v>
      </c>
      <c r="C33" s="31" t="s">
        <v>394</v>
      </c>
      <c r="D33" s="34"/>
      <c r="E33" s="94" t="s">
        <v>137</v>
      </c>
      <c r="F33" s="31" t="s">
        <v>8</v>
      </c>
      <c r="G33" s="86">
        <f>221*12</f>
        <v>2652</v>
      </c>
      <c r="H33" s="93"/>
      <c r="I33" s="93"/>
      <c r="J33" s="93"/>
      <c r="K33" s="33"/>
      <c r="L33" s="27"/>
      <c r="M33" s="28"/>
      <c r="N33" s="27"/>
      <c r="O33" s="27"/>
      <c r="P33" s="27"/>
      <c r="Q33" s="29"/>
      <c r="R33" s="30"/>
      <c r="S33" s="29"/>
    </row>
    <row r="34" spans="1:19" x14ac:dyDescent="0.2">
      <c r="B34" s="41" t="s">
        <v>179</v>
      </c>
      <c r="C34" s="31" t="s">
        <v>344</v>
      </c>
      <c r="D34" s="31"/>
      <c r="E34" s="94" t="s">
        <v>263</v>
      </c>
      <c r="F34" s="31" t="s">
        <v>146</v>
      </c>
      <c r="G34" s="32">
        <f>3*178</f>
        <v>534</v>
      </c>
      <c r="H34" s="93"/>
      <c r="I34" s="93"/>
      <c r="J34" s="93"/>
      <c r="K34" s="33"/>
      <c r="L34" s="27"/>
      <c r="M34" s="28"/>
      <c r="N34" s="27"/>
      <c r="O34" s="27"/>
      <c r="P34" s="27"/>
      <c r="Q34" s="29"/>
      <c r="R34" s="30"/>
      <c r="S34" s="29"/>
    </row>
    <row r="35" spans="1:19" s="121" customFormat="1" ht="24" customHeight="1" x14ac:dyDescent="0.2">
      <c r="B35" s="109">
        <v>5</v>
      </c>
      <c r="C35" s="110"/>
      <c r="D35" s="111"/>
      <c r="E35" s="112" t="s">
        <v>188</v>
      </c>
      <c r="F35" s="111"/>
      <c r="G35" s="113"/>
      <c r="H35" s="114"/>
      <c r="I35" s="114"/>
      <c r="J35" s="115">
        <f>SUM(J36:J45)</f>
        <v>0</v>
      </c>
      <c r="K35" s="116"/>
      <c r="L35" s="117"/>
      <c r="M35" s="118"/>
      <c r="N35" s="117"/>
      <c r="O35" s="117"/>
      <c r="P35" s="117"/>
      <c r="Q35" s="119"/>
      <c r="R35" s="120"/>
      <c r="S35" s="119"/>
    </row>
    <row r="36" spans="1:19" ht="24" x14ac:dyDescent="0.2">
      <c r="B36" s="41" t="s">
        <v>130</v>
      </c>
      <c r="C36" s="31" t="s">
        <v>144</v>
      </c>
      <c r="D36" s="31"/>
      <c r="E36" s="92" t="s">
        <v>152</v>
      </c>
      <c r="F36" s="31" t="s">
        <v>146</v>
      </c>
      <c r="G36" s="32">
        <v>220</v>
      </c>
      <c r="H36" s="93"/>
      <c r="I36" s="93"/>
      <c r="J36" s="93"/>
      <c r="K36" s="33"/>
      <c r="L36" s="27"/>
      <c r="M36" s="28"/>
      <c r="N36" s="27"/>
      <c r="O36" s="27"/>
      <c r="P36" s="27"/>
      <c r="Q36" s="29"/>
      <c r="R36" s="30"/>
      <c r="S36" s="29"/>
    </row>
    <row r="37" spans="1:19" ht="24" x14ac:dyDescent="0.2">
      <c r="B37" s="41" t="s">
        <v>131</v>
      </c>
      <c r="C37" s="31" t="s">
        <v>144</v>
      </c>
      <c r="D37" s="31"/>
      <c r="E37" s="92" t="s">
        <v>148</v>
      </c>
      <c r="F37" s="31" t="s">
        <v>146</v>
      </c>
      <c r="G37" s="32">
        <v>110</v>
      </c>
      <c r="H37" s="93"/>
      <c r="I37" s="93"/>
      <c r="J37" s="93"/>
      <c r="K37" s="33"/>
      <c r="L37" s="27"/>
      <c r="M37" s="28"/>
      <c r="N37" s="27"/>
      <c r="O37" s="27"/>
      <c r="P37" s="27"/>
      <c r="Q37" s="29"/>
      <c r="R37" s="30"/>
      <c r="S37" s="29"/>
    </row>
    <row r="38" spans="1:19" ht="36" x14ac:dyDescent="0.2">
      <c r="B38" s="41" t="s">
        <v>139</v>
      </c>
      <c r="C38" s="31" t="s">
        <v>155</v>
      </c>
      <c r="D38" s="31"/>
      <c r="E38" s="92" t="s">
        <v>187</v>
      </c>
      <c r="F38" s="31" t="s">
        <v>146</v>
      </c>
      <c r="G38" s="32">
        <f>24*30</f>
        <v>720</v>
      </c>
      <c r="H38" s="93"/>
      <c r="I38" s="93"/>
      <c r="J38" s="93"/>
      <c r="K38" s="33"/>
      <c r="L38" s="27"/>
      <c r="M38" s="28"/>
      <c r="N38" s="27"/>
      <c r="O38" s="27"/>
      <c r="P38" s="27"/>
      <c r="Q38" s="29"/>
      <c r="R38" s="30"/>
      <c r="S38" s="29"/>
    </row>
    <row r="39" spans="1:19" ht="24" x14ac:dyDescent="0.2">
      <c r="B39" s="41" t="s">
        <v>140</v>
      </c>
      <c r="C39" s="31" t="s">
        <v>166</v>
      </c>
      <c r="D39" s="92"/>
      <c r="E39" s="92" t="s">
        <v>161</v>
      </c>
      <c r="F39" s="31" t="s">
        <v>165</v>
      </c>
      <c r="G39" s="32">
        <f>20*5</f>
        <v>100</v>
      </c>
      <c r="H39" s="93"/>
      <c r="I39" s="93"/>
      <c r="J39" s="93"/>
      <c r="K39" s="33"/>
      <c r="L39" s="27"/>
      <c r="M39" s="28"/>
      <c r="N39" s="27"/>
      <c r="O39" s="27"/>
      <c r="P39" s="27"/>
      <c r="Q39" s="29"/>
      <c r="R39" s="30"/>
      <c r="S39" s="29"/>
    </row>
    <row r="40" spans="1:19" x14ac:dyDescent="0.2">
      <c r="B40" s="41" t="s">
        <v>141</v>
      </c>
      <c r="C40" s="31" t="s">
        <v>167</v>
      </c>
      <c r="D40" s="31"/>
      <c r="E40" s="92" t="s">
        <v>169</v>
      </c>
      <c r="F40" s="31" t="s">
        <v>164</v>
      </c>
      <c r="G40" s="32">
        <v>5</v>
      </c>
      <c r="H40" s="93"/>
      <c r="I40" s="93"/>
      <c r="J40" s="93"/>
      <c r="K40" s="33"/>
      <c r="L40" s="27"/>
      <c r="M40" s="28"/>
      <c r="N40" s="27"/>
      <c r="O40" s="27"/>
      <c r="P40" s="27"/>
      <c r="Q40" s="29"/>
      <c r="R40" s="30"/>
      <c r="S40" s="29"/>
    </row>
    <row r="41" spans="1:19" x14ac:dyDescent="0.2">
      <c r="B41" s="41" t="s">
        <v>142</v>
      </c>
      <c r="C41" s="31">
        <v>13592</v>
      </c>
      <c r="D41" s="34"/>
      <c r="E41" s="92" t="s">
        <v>180</v>
      </c>
      <c r="F41" s="31" t="s">
        <v>181</v>
      </c>
      <c r="G41" s="32">
        <v>2.5</v>
      </c>
      <c r="H41" s="93"/>
      <c r="I41" s="93"/>
      <c r="J41" s="93"/>
      <c r="K41" s="33"/>
      <c r="L41" s="27"/>
      <c r="M41" s="28"/>
      <c r="N41" s="27"/>
      <c r="O41" s="27"/>
      <c r="P41" s="27"/>
      <c r="Q41" s="29"/>
      <c r="R41" s="30"/>
      <c r="S41" s="29"/>
    </row>
    <row r="42" spans="1:19" ht="36" x14ac:dyDescent="0.2">
      <c r="B42" s="41" t="s">
        <v>182</v>
      </c>
      <c r="C42" s="31">
        <v>13670</v>
      </c>
      <c r="D42" s="34"/>
      <c r="E42" s="92" t="s">
        <v>355</v>
      </c>
      <c r="F42" s="31" t="s">
        <v>8</v>
      </c>
      <c r="G42" s="32">
        <v>5</v>
      </c>
      <c r="H42" s="93"/>
      <c r="I42" s="93"/>
      <c r="J42" s="93"/>
      <c r="K42" s="33"/>
      <c r="L42" s="27"/>
      <c r="M42" s="28"/>
      <c r="N42" s="27"/>
      <c r="O42" s="27"/>
      <c r="P42" s="27"/>
      <c r="Q42" s="29"/>
      <c r="R42" s="30"/>
      <c r="S42" s="29"/>
    </row>
    <row r="43" spans="1:19" ht="24" x14ac:dyDescent="0.2">
      <c r="B43" s="41" t="s">
        <v>183</v>
      </c>
      <c r="C43" s="31">
        <v>11392</v>
      </c>
      <c r="D43" s="34"/>
      <c r="E43" s="92" t="s">
        <v>356</v>
      </c>
      <c r="F43" s="31" t="s">
        <v>165</v>
      </c>
      <c r="G43" s="32">
        <v>2.5</v>
      </c>
      <c r="H43" s="93"/>
      <c r="I43" s="93"/>
      <c r="J43" s="93"/>
      <c r="K43" s="33"/>
      <c r="L43" s="27"/>
      <c r="M43" s="28"/>
      <c r="N43" s="27"/>
      <c r="O43" s="27"/>
      <c r="P43" s="27"/>
      <c r="Q43" s="29"/>
      <c r="R43" s="30"/>
      <c r="S43" s="29"/>
    </row>
    <row r="44" spans="1:19" ht="36" x14ac:dyDescent="0.2">
      <c r="B44" s="41" t="s">
        <v>184</v>
      </c>
      <c r="C44" s="31">
        <v>10753</v>
      </c>
      <c r="D44" s="34"/>
      <c r="E44" s="92" t="s">
        <v>357</v>
      </c>
      <c r="F44" s="31" t="s">
        <v>175</v>
      </c>
      <c r="G44" s="32">
        <v>5</v>
      </c>
      <c r="H44" s="93"/>
      <c r="I44" s="93"/>
      <c r="J44" s="93"/>
      <c r="K44" s="33"/>
      <c r="L44" s="27"/>
      <c r="M44" s="28"/>
      <c r="N44" s="27"/>
      <c r="O44" s="27"/>
      <c r="P44" s="27"/>
      <c r="Q44" s="29"/>
      <c r="R44" s="30"/>
      <c r="S44" s="29"/>
    </row>
    <row r="45" spans="1:19" ht="36" x14ac:dyDescent="0.2">
      <c r="B45" s="41" t="s">
        <v>185</v>
      </c>
      <c r="C45" s="31">
        <v>99804</v>
      </c>
      <c r="D45" s="31"/>
      <c r="E45" s="92" t="s">
        <v>168</v>
      </c>
      <c r="F45" s="31" t="s">
        <v>165</v>
      </c>
      <c r="G45" s="32">
        <f>40*5</f>
        <v>200</v>
      </c>
      <c r="H45" s="93"/>
      <c r="I45" s="93"/>
      <c r="J45" s="93"/>
      <c r="K45" s="33"/>
      <c r="L45" s="27"/>
      <c r="M45" s="28"/>
      <c r="N45" s="27"/>
      <c r="O45" s="27"/>
      <c r="P45" s="27"/>
      <c r="Q45" s="29"/>
      <c r="R45" s="30"/>
      <c r="S45" s="29"/>
    </row>
    <row r="46" spans="1:19" s="121" customFormat="1" ht="24" customHeight="1" x14ac:dyDescent="0.2">
      <c r="B46" s="109">
        <v>6</v>
      </c>
      <c r="C46" s="110"/>
      <c r="D46" s="111"/>
      <c r="E46" s="112" t="s">
        <v>299</v>
      </c>
      <c r="F46" s="111"/>
      <c r="G46" s="113"/>
      <c r="H46" s="114"/>
      <c r="I46" s="114"/>
      <c r="J46" s="115">
        <f>SUM(J47:J68)</f>
        <v>0</v>
      </c>
      <c r="K46" s="116"/>
      <c r="L46" s="117"/>
      <c r="M46" s="118"/>
      <c r="N46" s="117"/>
      <c r="O46" s="117"/>
      <c r="P46" s="117"/>
      <c r="Q46" s="119"/>
      <c r="R46" s="120"/>
      <c r="S46" s="119"/>
    </row>
    <row r="47" spans="1:19" x14ac:dyDescent="0.2">
      <c r="B47" s="41" t="s">
        <v>132</v>
      </c>
      <c r="C47" s="31">
        <v>13592</v>
      </c>
      <c r="D47" s="34"/>
      <c r="E47" s="92" t="s">
        <v>180</v>
      </c>
      <c r="F47" s="31" t="s">
        <v>181</v>
      </c>
      <c r="G47" s="32">
        <v>0.5</v>
      </c>
      <c r="H47" s="93"/>
      <c r="I47" s="93"/>
      <c r="J47" s="93"/>
      <c r="K47" s="33"/>
      <c r="L47" s="27"/>
      <c r="M47" s="28"/>
      <c r="N47" s="27"/>
      <c r="O47" s="27"/>
      <c r="P47" s="27"/>
      <c r="Q47" s="29"/>
      <c r="R47" s="30"/>
      <c r="S47" s="29"/>
    </row>
    <row r="48" spans="1:19" x14ac:dyDescent="0.2">
      <c r="B48" s="41" t="s">
        <v>133</v>
      </c>
      <c r="C48" s="31">
        <v>3954</v>
      </c>
      <c r="D48" s="34"/>
      <c r="E48" s="92" t="s">
        <v>189</v>
      </c>
      <c r="F48" s="31" t="s">
        <v>8</v>
      </c>
      <c r="G48" s="32">
        <v>10</v>
      </c>
      <c r="H48" s="93"/>
      <c r="I48" s="93"/>
      <c r="J48" s="93"/>
      <c r="K48" s="33"/>
      <c r="L48" s="27"/>
      <c r="M48" s="28"/>
      <c r="N48" s="27"/>
      <c r="O48" s="27"/>
      <c r="P48" s="27"/>
      <c r="Q48" s="29"/>
      <c r="R48" s="30"/>
      <c r="S48" s="29"/>
    </row>
    <row r="49" spans="2:19" x14ac:dyDescent="0.2">
      <c r="B49" s="95" t="s">
        <v>190</v>
      </c>
      <c r="C49" s="31">
        <v>3699</v>
      </c>
      <c r="D49" s="34"/>
      <c r="E49" s="92" t="s">
        <v>191</v>
      </c>
      <c r="F49" s="31" t="s">
        <v>8</v>
      </c>
      <c r="G49" s="32">
        <v>8</v>
      </c>
      <c r="H49" s="93"/>
      <c r="I49" s="93"/>
      <c r="J49" s="93"/>
      <c r="K49" s="33"/>
      <c r="L49" s="27"/>
      <c r="M49" s="28"/>
      <c r="N49" s="27"/>
      <c r="O49" s="27"/>
      <c r="P49" s="27"/>
      <c r="Q49" s="29"/>
      <c r="R49" s="30"/>
      <c r="S49" s="29"/>
    </row>
    <row r="50" spans="2:19" x14ac:dyDescent="0.2">
      <c r="B50" s="95" t="s">
        <v>194</v>
      </c>
      <c r="C50" s="31">
        <v>3700</v>
      </c>
      <c r="D50" s="34"/>
      <c r="E50" s="92" t="s">
        <v>192</v>
      </c>
      <c r="F50" s="31" t="s">
        <v>8</v>
      </c>
      <c r="G50" s="32">
        <v>8</v>
      </c>
      <c r="H50" s="93"/>
      <c r="I50" s="93"/>
      <c r="J50" s="93"/>
      <c r="K50" s="33"/>
      <c r="L50" s="27"/>
      <c r="M50" s="28"/>
      <c r="N50" s="27"/>
      <c r="O50" s="27"/>
      <c r="P50" s="27"/>
      <c r="Q50" s="29"/>
      <c r="R50" s="30"/>
      <c r="S50" s="29"/>
    </row>
    <row r="51" spans="2:19" x14ac:dyDescent="0.2">
      <c r="B51" s="95" t="s">
        <v>195</v>
      </c>
      <c r="C51" s="31">
        <v>3701</v>
      </c>
      <c r="D51" s="34"/>
      <c r="E51" s="92" t="s">
        <v>193</v>
      </c>
      <c r="F51" s="31" t="s">
        <v>8</v>
      </c>
      <c r="G51" s="32">
        <v>10</v>
      </c>
      <c r="H51" s="93"/>
      <c r="I51" s="93"/>
      <c r="J51" s="93"/>
      <c r="K51" s="33"/>
      <c r="L51" s="27"/>
      <c r="M51" s="28"/>
      <c r="N51" s="27"/>
      <c r="O51" s="27"/>
      <c r="P51" s="27"/>
      <c r="Q51" s="29"/>
      <c r="R51" s="30"/>
      <c r="S51" s="29"/>
    </row>
    <row r="52" spans="2:19" x14ac:dyDescent="0.2">
      <c r="B52" s="41" t="s">
        <v>200</v>
      </c>
      <c r="C52" s="31">
        <v>3713</v>
      </c>
      <c r="D52" s="34"/>
      <c r="E52" s="92" t="s">
        <v>196</v>
      </c>
      <c r="F52" s="31" t="s">
        <v>8</v>
      </c>
      <c r="G52" s="32">
        <f>2*8</f>
        <v>16</v>
      </c>
      <c r="H52" s="93"/>
      <c r="I52" s="93"/>
      <c r="J52" s="93"/>
      <c r="K52" s="33"/>
      <c r="L52" s="27"/>
      <c r="M52" s="28"/>
      <c r="N52" s="27"/>
      <c r="O52" s="27"/>
      <c r="P52" s="27"/>
      <c r="Q52" s="29"/>
      <c r="R52" s="30"/>
      <c r="S52" s="29"/>
    </row>
    <row r="53" spans="2:19" x14ac:dyDescent="0.2">
      <c r="B53" s="41" t="s">
        <v>201</v>
      </c>
      <c r="C53" s="31">
        <v>3972</v>
      </c>
      <c r="D53" s="34"/>
      <c r="E53" s="92" t="s">
        <v>217</v>
      </c>
      <c r="F53" s="31" t="s">
        <v>8</v>
      </c>
      <c r="G53" s="32">
        <f>(1*8)+(3*5)</f>
        <v>23</v>
      </c>
      <c r="H53" s="93"/>
      <c r="I53" s="93"/>
      <c r="J53" s="93"/>
      <c r="K53" s="33"/>
      <c r="L53" s="27"/>
      <c r="M53" s="28"/>
      <c r="N53" s="27"/>
      <c r="O53" s="27"/>
      <c r="P53" s="27"/>
      <c r="Q53" s="29"/>
      <c r="R53" s="30"/>
      <c r="S53" s="29"/>
    </row>
    <row r="54" spans="2:19" ht="24" x14ac:dyDescent="0.2">
      <c r="B54" s="95" t="s">
        <v>202</v>
      </c>
      <c r="C54" s="31">
        <v>3706</v>
      </c>
      <c r="D54" s="34"/>
      <c r="E54" s="92" t="s">
        <v>218</v>
      </c>
      <c r="F54" s="31" t="s">
        <v>8</v>
      </c>
      <c r="G54" s="32">
        <f>3*8</f>
        <v>24</v>
      </c>
      <c r="H54" s="93"/>
      <c r="I54" s="93"/>
      <c r="J54" s="93"/>
      <c r="K54" s="33"/>
      <c r="L54" s="27"/>
      <c r="M54" s="28"/>
      <c r="N54" s="27"/>
      <c r="O54" s="27"/>
      <c r="P54" s="27"/>
      <c r="Q54" s="29"/>
      <c r="R54" s="30"/>
      <c r="S54" s="29"/>
    </row>
    <row r="55" spans="2:19" x14ac:dyDescent="0.2">
      <c r="B55" s="95" t="s">
        <v>203</v>
      </c>
      <c r="C55" s="31">
        <v>3693</v>
      </c>
      <c r="D55" s="34"/>
      <c r="E55" s="92" t="s">
        <v>220</v>
      </c>
      <c r="F55" s="31" t="s">
        <v>8</v>
      </c>
      <c r="G55" s="32">
        <f>3*8</f>
        <v>24</v>
      </c>
      <c r="H55" s="93"/>
      <c r="I55" s="93"/>
      <c r="J55" s="93"/>
      <c r="K55" s="33"/>
      <c r="L55" s="27"/>
      <c r="M55" s="28"/>
      <c r="N55" s="27"/>
      <c r="O55" s="27"/>
      <c r="P55" s="27"/>
      <c r="Q55" s="29"/>
      <c r="R55" s="30"/>
      <c r="S55" s="29"/>
    </row>
    <row r="56" spans="2:19" ht="24" x14ac:dyDescent="0.2">
      <c r="B56" s="95" t="s">
        <v>204</v>
      </c>
      <c r="C56" s="31">
        <v>3694</v>
      </c>
      <c r="D56" s="34"/>
      <c r="E56" s="92" t="s">
        <v>219</v>
      </c>
      <c r="F56" s="31" t="s">
        <v>8</v>
      </c>
      <c r="G56" s="32">
        <f>G55</f>
        <v>24</v>
      </c>
      <c r="H56" s="93"/>
      <c r="I56" s="93"/>
      <c r="J56" s="93"/>
      <c r="K56" s="33"/>
      <c r="L56" s="27"/>
      <c r="M56" s="28"/>
      <c r="N56" s="27"/>
      <c r="O56" s="27"/>
      <c r="P56" s="27"/>
      <c r="Q56" s="29"/>
      <c r="R56" s="30"/>
      <c r="S56" s="29"/>
    </row>
    <row r="57" spans="2:19" x14ac:dyDescent="0.2">
      <c r="B57" s="41" t="s">
        <v>205</v>
      </c>
      <c r="C57" s="31">
        <v>3964</v>
      </c>
      <c r="D57" s="34"/>
      <c r="E57" s="92" t="s">
        <v>197</v>
      </c>
      <c r="F57" s="31" t="s">
        <v>8</v>
      </c>
      <c r="G57" s="32">
        <f>(2*8)+(3*5)</f>
        <v>31</v>
      </c>
      <c r="H57" s="93"/>
      <c r="I57" s="93"/>
      <c r="J57" s="93"/>
      <c r="K57" s="33"/>
      <c r="L57" s="27"/>
      <c r="M57" s="28"/>
      <c r="N57" s="27"/>
      <c r="O57" s="27"/>
      <c r="P57" s="27"/>
      <c r="Q57" s="29"/>
      <c r="R57" s="30"/>
      <c r="S57" s="29"/>
    </row>
    <row r="58" spans="2:19" x14ac:dyDescent="0.2">
      <c r="B58" s="41" t="s">
        <v>206</v>
      </c>
      <c r="C58" s="31">
        <v>3968</v>
      </c>
      <c r="D58" s="34"/>
      <c r="E58" s="92" t="s">
        <v>221</v>
      </c>
      <c r="F58" s="31" t="s">
        <v>8</v>
      </c>
      <c r="G58" s="32">
        <v>2</v>
      </c>
      <c r="H58" s="93"/>
      <c r="I58" s="93"/>
      <c r="J58" s="93"/>
      <c r="K58" s="33"/>
      <c r="L58" s="27"/>
      <c r="M58" s="28"/>
      <c r="N58" s="27"/>
      <c r="O58" s="27"/>
      <c r="P58" s="27"/>
      <c r="Q58" s="29"/>
      <c r="R58" s="30"/>
      <c r="S58" s="29"/>
    </row>
    <row r="59" spans="2:19" ht="24" x14ac:dyDescent="0.2">
      <c r="B59" s="95" t="s">
        <v>207</v>
      </c>
      <c r="C59" s="31">
        <v>3982</v>
      </c>
      <c r="D59" s="34"/>
      <c r="E59" s="92" t="s">
        <v>222</v>
      </c>
      <c r="F59" s="31" t="s">
        <v>8</v>
      </c>
      <c r="G59" s="32">
        <v>3</v>
      </c>
      <c r="H59" s="93"/>
      <c r="I59" s="93"/>
      <c r="J59" s="93"/>
      <c r="K59" s="33"/>
      <c r="L59" s="27"/>
      <c r="M59" s="28"/>
      <c r="N59" s="27"/>
      <c r="O59" s="27"/>
      <c r="P59" s="27"/>
      <c r="Q59" s="29"/>
      <c r="R59" s="30"/>
      <c r="S59" s="29"/>
    </row>
    <row r="60" spans="2:19" x14ac:dyDescent="0.2">
      <c r="B60" s="95" t="s">
        <v>208</v>
      </c>
      <c r="C60" s="31">
        <v>3957</v>
      </c>
      <c r="D60" s="34"/>
      <c r="E60" s="92" t="s">
        <v>223</v>
      </c>
      <c r="F60" s="31" t="s">
        <v>8</v>
      </c>
      <c r="G60" s="32">
        <f>5*3</f>
        <v>15</v>
      </c>
      <c r="H60" s="93"/>
      <c r="I60" s="93"/>
      <c r="J60" s="93"/>
      <c r="K60" s="33"/>
      <c r="L60" s="27"/>
      <c r="M60" s="28"/>
      <c r="N60" s="27"/>
      <c r="O60" s="27"/>
      <c r="P60" s="27"/>
      <c r="Q60" s="29"/>
      <c r="R60" s="30"/>
      <c r="S60" s="29"/>
    </row>
    <row r="61" spans="2:19" x14ac:dyDescent="0.2">
      <c r="B61" s="41" t="s">
        <v>209</v>
      </c>
      <c r="C61" s="31">
        <v>3958</v>
      </c>
      <c r="D61" s="34"/>
      <c r="E61" s="92" t="s">
        <v>198</v>
      </c>
      <c r="F61" s="31" t="s">
        <v>8</v>
      </c>
      <c r="G61" s="32">
        <v>15</v>
      </c>
      <c r="H61" s="93"/>
      <c r="I61" s="93"/>
      <c r="J61" s="93"/>
      <c r="K61" s="33"/>
      <c r="L61" s="27"/>
      <c r="M61" s="28"/>
      <c r="N61" s="27"/>
      <c r="O61" s="27"/>
      <c r="P61" s="27"/>
      <c r="Q61" s="29"/>
      <c r="R61" s="30"/>
      <c r="S61" s="29"/>
    </row>
    <row r="62" spans="2:19" x14ac:dyDescent="0.2">
      <c r="B62" s="41" t="s">
        <v>210</v>
      </c>
      <c r="C62" s="31">
        <v>3965</v>
      </c>
      <c r="D62" s="34"/>
      <c r="E62" s="92" t="s">
        <v>199</v>
      </c>
      <c r="F62" s="31" t="s">
        <v>8</v>
      </c>
      <c r="G62" s="32">
        <f>3*5</f>
        <v>15</v>
      </c>
      <c r="H62" s="93"/>
      <c r="I62" s="93"/>
      <c r="J62" s="93"/>
      <c r="K62" s="33"/>
      <c r="L62" s="27"/>
      <c r="M62" s="28"/>
      <c r="N62" s="27"/>
      <c r="O62" s="27"/>
      <c r="P62" s="27"/>
      <c r="Q62" s="29"/>
      <c r="R62" s="30"/>
      <c r="S62" s="29"/>
    </row>
    <row r="63" spans="2:19" x14ac:dyDescent="0.2">
      <c r="B63" s="41" t="s">
        <v>211</v>
      </c>
      <c r="C63" s="31">
        <v>3971</v>
      </c>
      <c r="D63" s="34"/>
      <c r="E63" s="92" t="s">
        <v>224</v>
      </c>
      <c r="F63" s="31" t="s">
        <v>8</v>
      </c>
      <c r="G63" s="32">
        <v>15</v>
      </c>
      <c r="H63" s="93"/>
      <c r="I63" s="93"/>
      <c r="J63" s="93"/>
      <c r="K63" s="33"/>
      <c r="L63" s="27"/>
      <c r="M63" s="28"/>
      <c r="N63" s="27"/>
      <c r="O63" s="27"/>
      <c r="P63" s="27"/>
      <c r="Q63" s="29"/>
      <c r="R63" s="30"/>
      <c r="S63" s="29"/>
    </row>
    <row r="64" spans="2:19" x14ac:dyDescent="0.2">
      <c r="B64" s="41" t="s">
        <v>212</v>
      </c>
      <c r="C64" s="31">
        <v>3916</v>
      </c>
      <c r="D64" s="34"/>
      <c r="E64" s="92" t="s">
        <v>225</v>
      </c>
      <c r="F64" s="31" t="s">
        <v>8</v>
      </c>
      <c r="G64" s="32">
        <v>6</v>
      </c>
      <c r="H64" s="93"/>
      <c r="I64" s="93"/>
      <c r="J64" s="93"/>
      <c r="K64" s="33"/>
      <c r="L64" s="27"/>
      <c r="M64" s="28"/>
      <c r="N64" s="27"/>
      <c r="O64" s="27"/>
      <c r="P64" s="27"/>
      <c r="Q64" s="29"/>
      <c r="R64" s="30"/>
      <c r="S64" s="29"/>
    </row>
    <row r="65" spans="1:19" x14ac:dyDescent="0.2">
      <c r="B65" s="41" t="s">
        <v>213</v>
      </c>
      <c r="C65" s="31">
        <v>2509</v>
      </c>
      <c r="D65" s="34"/>
      <c r="E65" s="92" t="s">
        <v>226</v>
      </c>
      <c r="F65" s="31" t="s">
        <v>8</v>
      </c>
      <c r="G65" s="32">
        <v>500</v>
      </c>
      <c r="H65" s="93"/>
      <c r="I65" s="93"/>
      <c r="J65" s="93"/>
      <c r="K65" s="33"/>
      <c r="L65" s="27"/>
      <c r="M65" s="28"/>
      <c r="N65" s="27"/>
      <c r="O65" s="27"/>
      <c r="P65" s="27"/>
      <c r="Q65" s="29"/>
      <c r="R65" s="30"/>
      <c r="S65" s="29"/>
    </row>
    <row r="66" spans="1:19" x14ac:dyDescent="0.2">
      <c r="B66" s="41" t="s">
        <v>214</v>
      </c>
      <c r="C66" s="31">
        <v>402</v>
      </c>
      <c r="D66" s="34"/>
      <c r="E66" s="92" t="s">
        <v>229</v>
      </c>
      <c r="F66" s="31" t="s">
        <v>8</v>
      </c>
      <c r="G66" s="32">
        <v>15</v>
      </c>
      <c r="H66" s="93"/>
      <c r="I66" s="93"/>
      <c r="J66" s="93"/>
      <c r="K66" s="33"/>
      <c r="L66" s="27"/>
      <c r="M66" s="28"/>
      <c r="N66" s="27"/>
      <c r="O66" s="27"/>
      <c r="P66" s="27"/>
      <c r="Q66" s="29"/>
      <c r="R66" s="30"/>
      <c r="S66" s="29"/>
    </row>
    <row r="67" spans="1:19" x14ac:dyDescent="0.2">
      <c r="A67" s="23"/>
      <c r="B67" s="41" t="s">
        <v>215</v>
      </c>
      <c r="C67" s="31" t="s">
        <v>112</v>
      </c>
      <c r="D67" s="34"/>
      <c r="E67" s="94" t="s">
        <v>276</v>
      </c>
      <c r="F67" s="34" t="s">
        <v>172</v>
      </c>
      <c r="G67" s="35">
        <v>1500</v>
      </c>
      <c r="H67" s="96"/>
      <c r="I67" s="96"/>
      <c r="J67" s="96"/>
      <c r="K67" s="33"/>
      <c r="L67" s="27"/>
      <c r="M67" s="28"/>
      <c r="N67" s="27"/>
      <c r="O67" s="27"/>
      <c r="P67" s="27"/>
      <c r="Q67" s="29"/>
      <c r="R67" s="30"/>
      <c r="S67" s="29"/>
    </row>
    <row r="68" spans="1:19" x14ac:dyDescent="0.2">
      <c r="B68" s="95" t="s">
        <v>216</v>
      </c>
      <c r="C68" s="34" t="s">
        <v>256</v>
      </c>
      <c r="D68" s="34"/>
      <c r="E68" s="94" t="s">
        <v>263</v>
      </c>
      <c r="F68" s="34" t="s">
        <v>146</v>
      </c>
      <c r="G68" s="35">
        <v>120</v>
      </c>
      <c r="H68" s="96"/>
      <c r="I68" s="93"/>
      <c r="J68" s="96"/>
      <c r="K68" s="33"/>
      <c r="L68" s="27"/>
      <c r="M68" s="28"/>
      <c r="N68" s="27"/>
      <c r="O68" s="27"/>
      <c r="P68" s="27"/>
      <c r="Q68" s="29"/>
      <c r="R68" s="30"/>
      <c r="S68" s="29"/>
    </row>
    <row r="69" spans="1:19" s="121" customFormat="1" ht="24" customHeight="1" x14ac:dyDescent="0.2">
      <c r="B69" s="109">
        <v>7</v>
      </c>
      <c r="C69" s="110"/>
      <c r="D69" s="111"/>
      <c r="E69" s="112" t="s">
        <v>143</v>
      </c>
      <c r="F69" s="111"/>
      <c r="G69" s="113"/>
      <c r="H69" s="114"/>
      <c r="I69" s="114"/>
      <c r="J69" s="115">
        <f>SUM(J70:J86)</f>
        <v>0</v>
      </c>
      <c r="K69" s="116"/>
      <c r="L69" s="117"/>
      <c r="M69" s="118"/>
      <c r="N69" s="117"/>
      <c r="O69" s="117"/>
      <c r="P69" s="117"/>
      <c r="Q69" s="119"/>
      <c r="R69" s="120"/>
      <c r="S69" s="119"/>
    </row>
    <row r="70" spans="1:19" ht="24" x14ac:dyDescent="0.2">
      <c r="B70" s="41" t="s">
        <v>134</v>
      </c>
      <c r="C70" s="31" t="s">
        <v>227</v>
      </c>
      <c r="D70" s="34"/>
      <c r="E70" s="92" t="s">
        <v>228</v>
      </c>
      <c r="F70" s="31" t="s">
        <v>172</v>
      </c>
      <c r="G70" s="32">
        <v>500</v>
      </c>
      <c r="H70" s="93"/>
      <c r="I70" s="93"/>
      <c r="J70" s="93"/>
      <c r="K70" s="33"/>
      <c r="L70" s="27"/>
      <c r="M70" s="28"/>
      <c r="N70" s="27"/>
      <c r="O70" s="27"/>
      <c r="P70" s="27"/>
      <c r="Q70" s="29"/>
      <c r="R70" s="30"/>
      <c r="S70" s="29"/>
    </row>
    <row r="71" spans="1:19" ht="36" x14ac:dyDescent="0.2">
      <c r="B71" s="41" t="s">
        <v>135</v>
      </c>
      <c r="C71" s="31">
        <v>39248</v>
      </c>
      <c r="D71" s="31"/>
      <c r="E71" s="92" t="s">
        <v>230</v>
      </c>
      <c r="F71" s="31" t="s">
        <v>172</v>
      </c>
      <c r="G71" s="32">
        <v>500</v>
      </c>
      <c r="H71" s="93"/>
      <c r="I71" s="93"/>
      <c r="J71" s="93"/>
      <c r="K71" s="33"/>
      <c r="L71" s="27"/>
      <c r="M71" s="28"/>
      <c r="N71" s="27"/>
      <c r="O71" s="27"/>
      <c r="P71" s="27"/>
      <c r="Q71" s="29"/>
      <c r="R71" s="30"/>
      <c r="S71" s="29"/>
    </row>
    <row r="72" spans="1:19" ht="36" x14ac:dyDescent="0.2">
      <c r="B72" s="41" t="s">
        <v>136</v>
      </c>
      <c r="C72" s="31">
        <v>39241</v>
      </c>
      <c r="D72" s="31"/>
      <c r="E72" s="92" t="s">
        <v>231</v>
      </c>
      <c r="F72" s="31" t="s">
        <v>172</v>
      </c>
      <c r="G72" s="32">
        <v>500</v>
      </c>
      <c r="H72" s="93"/>
      <c r="I72" s="93"/>
      <c r="J72" s="93"/>
      <c r="K72" s="33"/>
      <c r="L72" s="27"/>
      <c r="M72" s="28"/>
      <c r="N72" s="27"/>
      <c r="O72" s="27"/>
      <c r="P72" s="27"/>
      <c r="Q72" s="29"/>
      <c r="R72" s="30"/>
      <c r="S72" s="29"/>
    </row>
    <row r="73" spans="1:19" ht="36" x14ac:dyDescent="0.2">
      <c r="B73" s="41" t="s">
        <v>243</v>
      </c>
      <c r="C73" s="31">
        <v>986</v>
      </c>
      <c r="D73" s="31"/>
      <c r="E73" s="92" t="s">
        <v>232</v>
      </c>
      <c r="F73" s="31" t="s">
        <v>172</v>
      </c>
      <c r="G73" s="32">
        <v>500</v>
      </c>
      <c r="H73" s="93"/>
      <c r="I73" s="93"/>
      <c r="J73" s="93"/>
      <c r="K73" s="33"/>
      <c r="L73" s="27"/>
      <c r="M73" s="28"/>
      <c r="N73" s="27"/>
      <c r="O73" s="27"/>
      <c r="P73" s="27"/>
      <c r="Q73" s="29"/>
      <c r="R73" s="30"/>
      <c r="S73" s="29"/>
    </row>
    <row r="74" spans="1:19" ht="36" x14ac:dyDescent="0.2">
      <c r="B74" s="41" t="s">
        <v>244</v>
      </c>
      <c r="C74" s="31">
        <v>987</v>
      </c>
      <c r="D74" s="31"/>
      <c r="E74" s="92" t="s">
        <v>233</v>
      </c>
      <c r="F74" s="31" t="s">
        <v>172</v>
      </c>
      <c r="G74" s="32">
        <v>200</v>
      </c>
      <c r="H74" s="93"/>
      <c r="I74" s="93"/>
      <c r="J74" s="93"/>
      <c r="K74" s="33"/>
      <c r="L74" s="27"/>
      <c r="M74" s="28"/>
      <c r="N74" s="27"/>
      <c r="O74" s="27"/>
      <c r="P74" s="27"/>
      <c r="Q74" s="29"/>
      <c r="R74" s="30"/>
      <c r="S74" s="29"/>
    </row>
    <row r="75" spans="1:19" ht="36" x14ac:dyDescent="0.2">
      <c r="B75" s="41" t="s">
        <v>245</v>
      </c>
      <c r="C75" s="31">
        <v>1007</v>
      </c>
      <c r="D75" s="31"/>
      <c r="E75" s="92" t="s">
        <v>234</v>
      </c>
      <c r="F75" s="31" t="s">
        <v>172</v>
      </c>
      <c r="G75" s="32">
        <v>50</v>
      </c>
      <c r="H75" s="93"/>
      <c r="I75" s="93"/>
      <c r="J75" s="93"/>
      <c r="K75" s="33"/>
    </row>
    <row r="76" spans="1:19" ht="36" x14ac:dyDescent="0.2">
      <c r="B76" s="41" t="s">
        <v>246</v>
      </c>
      <c r="C76" s="31">
        <v>1008</v>
      </c>
      <c r="D76" s="31"/>
      <c r="E76" s="92" t="s">
        <v>235</v>
      </c>
      <c r="F76" s="31" t="s">
        <v>172</v>
      </c>
      <c r="G76" s="32">
        <v>100</v>
      </c>
      <c r="H76" s="93"/>
      <c r="I76" s="93"/>
      <c r="J76" s="93"/>
      <c r="K76" s="33"/>
    </row>
    <row r="77" spans="1:19" ht="48" x14ac:dyDescent="0.2">
      <c r="B77" s="41" t="s">
        <v>247</v>
      </c>
      <c r="C77" s="31">
        <v>1020</v>
      </c>
      <c r="D77" s="31"/>
      <c r="E77" s="92" t="s">
        <v>236</v>
      </c>
      <c r="F77" s="31" t="s">
        <v>172</v>
      </c>
      <c r="G77" s="32">
        <v>500</v>
      </c>
      <c r="H77" s="93"/>
      <c r="I77" s="93"/>
      <c r="J77" s="93"/>
      <c r="K77" s="33"/>
    </row>
    <row r="78" spans="1:19" ht="48" x14ac:dyDescent="0.2">
      <c r="B78" s="41" t="s">
        <v>248</v>
      </c>
      <c r="C78" s="31">
        <v>1017</v>
      </c>
      <c r="D78" s="31"/>
      <c r="E78" s="92" t="s">
        <v>237</v>
      </c>
      <c r="F78" s="31" t="s">
        <v>172</v>
      </c>
      <c r="G78" s="32">
        <v>50</v>
      </c>
      <c r="H78" s="93"/>
      <c r="I78" s="93"/>
      <c r="J78" s="93"/>
      <c r="K78" s="33"/>
    </row>
    <row r="79" spans="1:19" ht="48" x14ac:dyDescent="0.2">
      <c r="B79" s="41" t="s">
        <v>249</v>
      </c>
      <c r="C79" s="31">
        <v>999</v>
      </c>
      <c r="D79" s="31"/>
      <c r="E79" s="92" t="s">
        <v>238</v>
      </c>
      <c r="F79" s="31" t="s">
        <v>172</v>
      </c>
      <c r="G79" s="32">
        <v>50</v>
      </c>
      <c r="H79" s="93"/>
      <c r="I79" s="93"/>
      <c r="J79" s="93"/>
      <c r="K79" s="33"/>
    </row>
    <row r="80" spans="1:19" ht="48" x14ac:dyDescent="0.2">
      <c r="B80" s="41" t="s">
        <v>250</v>
      </c>
      <c r="C80" s="31">
        <v>995</v>
      </c>
      <c r="D80" s="31"/>
      <c r="E80" s="92" t="s">
        <v>239</v>
      </c>
      <c r="F80" s="31" t="s">
        <v>172</v>
      </c>
      <c r="G80" s="32">
        <v>500</v>
      </c>
      <c r="H80" s="93"/>
      <c r="I80" s="93"/>
      <c r="J80" s="93"/>
      <c r="K80" s="33"/>
    </row>
    <row r="81" spans="2:11" ht="48" x14ac:dyDescent="0.2">
      <c r="B81" s="41" t="s">
        <v>251</v>
      </c>
      <c r="C81" s="31">
        <v>1022</v>
      </c>
      <c r="D81" s="31"/>
      <c r="E81" s="92" t="s">
        <v>240</v>
      </c>
      <c r="F81" s="31" t="s">
        <v>172</v>
      </c>
      <c r="G81" s="32">
        <v>100</v>
      </c>
      <c r="H81" s="93"/>
      <c r="I81" s="93"/>
      <c r="J81" s="93"/>
      <c r="K81" s="33"/>
    </row>
    <row r="82" spans="2:11" ht="48" x14ac:dyDescent="0.2">
      <c r="B82" s="41" t="s">
        <v>252</v>
      </c>
      <c r="C82" s="31">
        <v>996</v>
      </c>
      <c r="D82" s="31"/>
      <c r="E82" s="92" t="s">
        <v>241</v>
      </c>
      <c r="F82" s="31" t="s">
        <v>172</v>
      </c>
      <c r="G82" s="32">
        <v>300</v>
      </c>
      <c r="H82" s="93"/>
      <c r="I82" s="93"/>
      <c r="J82" s="93"/>
      <c r="K82" s="33"/>
    </row>
    <row r="83" spans="2:11" ht="48" x14ac:dyDescent="0.2">
      <c r="B83" s="41" t="s">
        <v>253</v>
      </c>
      <c r="C83" s="31">
        <v>1019</v>
      </c>
      <c r="D83" s="31"/>
      <c r="E83" s="92" t="s">
        <v>242</v>
      </c>
      <c r="F83" s="31" t="s">
        <v>172</v>
      </c>
      <c r="G83" s="32">
        <v>150</v>
      </c>
      <c r="H83" s="93"/>
      <c r="I83" s="93"/>
      <c r="J83" s="93"/>
      <c r="K83" s="33"/>
    </row>
    <row r="84" spans="2:11" ht="24" x14ac:dyDescent="0.2">
      <c r="B84" s="41" t="s">
        <v>254</v>
      </c>
      <c r="C84" s="31" t="s">
        <v>255</v>
      </c>
      <c r="D84" s="31"/>
      <c r="E84" s="92" t="s">
        <v>275</v>
      </c>
      <c r="F84" s="31" t="s">
        <v>172</v>
      </c>
      <c r="G84" s="32">
        <f>SUM(G72:G83)</f>
        <v>3000</v>
      </c>
      <c r="H84" s="93"/>
      <c r="I84" s="93"/>
      <c r="J84" s="93"/>
      <c r="K84" s="33"/>
    </row>
    <row r="85" spans="2:11" ht="24" x14ac:dyDescent="0.2">
      <c r="B85" s="41" t="s">
        <v>265</v>
      </c>
      <c r="C85" s="31">
        <v>20111</v>
      </c>
      <c r="D85" s="31"/>
      <c r="E85" s="92" t="s">
        <v>266</v>
      </c>
      <c r="F85" s="31" t="s">
        <v>269</v>
      </c>
      <c r="G85" s="32">
        <v>20</v>
      </c>
      <c r="H85" s="93"/>
      <c r="I85" s="93"/>
      <c r="J85" s="93"/>
      <c r="K85" s="33"/>
    </row>
    <row r="86" spans="2:11" ht="24.75" thickBot="1" x14ac:dyDescent="0.25">
      <c r="B86" s="97" t="s">
        <v>268</v>
      </c>
      <c r="C86" s="98">
        <v>404</v>
      </c>
      <c r="D86" s="98"/>
      <c r="E86" s="104" t="s">
        <v>267</v>
      </c>
      <c r="F86" s="98" t="s">
        <v>172</v>
      </c>
      <c r="G86" s="105">
        <v>100</v>
      </c>
      <c r="H86" s="106"/>
      <c r="I86" s="106"/>
      <c r="J86" s="106"/>
      <c r="K86" s="36"/>
    </row>
    <row r="88" spans="2:11" ht="15" customHeight="1" x14ac:dyDescent="0.2">
      <c r="H88" s="150" t="s">
        <v>352</v>
      </c>
      <c r="I88" s="150"/>
      <c r="J88" s="108">
        <f>SUMPRODUCT($G$6:$G$86,H6:H86)</f>
        <v>0</v>
      </c>
    </row>
    <row r="89" spans="2:11" ht="15" customHeight="1" x14ac:dyDescent="0.2">
      <c r="H89" s="150" t="s">
        <v>353</v>
      </c>
      <c r="I89" s="150"/>
      <c r="J89" s="108">
        <f>J90-J88</f>
        <v>0</v>
      </c>
    </row>
    <row r="90" spans="2:11" ht="15" customHeight="1" x14ac:dyDescent="0.2">
      <c r="H90" s="150" t="s">
        <v>354</v>
      </c>
      <c r="I90" s="150"/>
      <c r="J90" s="108">
        <f>J69+J46+J35+J27+J22+J13+J5</f>
        <v>0</v>
      </c>
    </row>
  </sheetData>
  <mergeCells count="5">
    <mergeCell ref="B2:K2"/>
    <mergeCell ref="H88:I88"/>
    <mergeCell ref="H89:I89"/>
    <mergeCell ref="H90:I90"/>
    <mergeCell ref="G3:H3"/>
  </mergeCells>
  <phoneticPr fontId="3" type="noConversion"/>
  <pageMargins left="0.25" right="0.25" top="0.75" bottom="0.75" header="0.3" footer="0.3"/>
  <pageSetup paperSize="9" scale="7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13"/>
  <sheetViews>
    <sheetView topLeftCell="B1" zoomScale="115" zoomScaleNormal="115" workbookViewId="0">
      <selection activeCell="I10" sqref="I10"/>
    </sheetView>
  </sheetViews>
  <sheetFormatPr defaultRowHeight="15" x14ac:dyDescent="0.25"/>
  <cols>
    <col min="3" max="3" width="65.140625" style="140" customWidth="1"/>
    <col min="7" max="7" width="10.5703125" bestFit="1" customWidth="1"/>
  </cols>
  <sheetData>
    <row r="1" spans="3:7" ht="15.75" thickBot="1" x14ac:dyDescent="0.3"/>
    <row r="2" spans="3:7" ht="36" x14ac:dyDescent="0.25">
      <c r="C2" s="24" t="s">
        <v>1</v>
      </c>
      <c r="D2" s="24" t="s">
        <v>5</v>
      </c>
      <c r="E2" s="25" t="s">
        <v>6</v>
      </c>
      <c r="F2" s="24" t="s">
        <v>358</v>
      </c>
      <c r="G2" s="24" t="s">
        <v>360</v>
      </c>
    </row>
    <row r="3" spans="3:7" ht="48" x14ac:dyDescent="0.25">
      <c r="C3" s="141" t="s">
        <v>343</v>
      </c>
      <c r="D3" s="31" t="s">
        <v>8</v>
      </c>
      <c r="E3" s="32">
        <v>221</v>
      </c>
      <c r="F3" s="93">
        <v>1360</v>
      </c>
      <c r="G3" s="93">
        <f>E3*F3</f>
        <v>300560</v>
      </c>
    </row>
    <row r="4" spans="3:7" ht="48" x14ac:dyDescent="0.25">
      <c r="C4" s="141" t="s">
        <v>138</v>
      </c>
      <c r="D4" s="31" t="s">
        <v>8</v>
      </c>
      <c r="E4" s="32">
        <v>15</v>
      </c>
      <c r="F4" s="93">
        <v>16964.64</v>
      </c>
      <c r="G4" s="93">
        <f t="shared" ref="G4:G5" si="0">E4*F4</f>
        <v>254469.59999999998</v>
      </c>
    </row>
    <row r="5" spans="3:7" ht="36" x14ac:dyDescent="0.25">
      <c r="C5" s="141" t="s">
        <v>137</v>
      </c>
      <c r="D5" s="31" t="s">
        <v>8</v>
      </c>
      <c r="E5" s="86">
        <f>221*12</f>
        <v>2652</v>
      </c>
      <c r="F5" s="93">
        <v>18.924230769230771</v>
      </c>
      <c r="G5" s="93">
        <f t="shared" si="0"/>
        <v>50187.060000000005</v>
      </c>
    </row>
    <row r="6" spans="3:7" x14ac:dyDescent="0.25">
      <c r="C6" s="142" t="s">
        <v>398</v>
      </c>
      <c r="D6" s="143"/>
      <c r="E6" s="144"/>
      <c r="F6" s="145"/>
      <c r="G6" s="145">
        <f>SUM(G3:G5)</f>
        <v>605216.66</v>
      </c>
    </row>
    <row r="8" spans="3:7" ht="15.75" thickBot="1" x14ac:dyDescent="0.3"/>
    <row r="9" spans="3:7" ht="36" x14ac:dyDescent="0.25">
      <c r="C9" s="24" t="s">
        <v>1</v>
      </c>
      <c r="D9" s="24" t="s">
        <v>5</v>
      </c>
      <c r="E9" s="25" t="s">
        <v>6</v>
      </c>
      <c r="F9" s="24" t="s">
        <v>358</v>
      </c>
      <c r="G9" s="24" t="s">
        <v>360</v>
      </c>
    </row>
    <row r="10" spans="3:7" ht="24" x14ac:dyDescent="0.25">
      <c r="C10" s="92" t="s">
        <v>381</v>
      </c>
      <c r="D10" s="31" t="s">
        <v>8</v>
      </c>
      <c r="E10" s="32">
        <v>52</v>
      </c>
      <c r="F10" s="93">
        <v>168.29999999999998</v>
      </c>
      <c r="G10" s="93">
        <f t="shared" ref="G10:G12" si="1">E10*F10</f>
        <v>8751.5999999999985</v>
      </c>
    </row>
    <row r="11" spans="3:7" ht="24" x14ac:dyDescent="0.25">
      <c r="C11" s="92" t="s">
        <v>380</v>
      </c>
      <c r="D11" s="31" t="s">
        <v>8</v>
      </c>
      <c r="E11" s="32">
        <v>10</v>
      </c>
      <c r="F11" s="93">
        <v>322.83</v>
      </c>
      <c r="G11" s="93">
        <f t="shared" si="1"/>
        <v>3228.2999999999997</v>
      </c>
    </row>
    <row r="12" spans="3:7" ht="24" x14ac:dyDescent="0.25">
      <c r="C12" s="92" t="s">
        <v>382</v>
      </c>
      <c r="D12" s="31" t="s">
        <v>8</v>
      </c>
      <c r="E12" s="32">
        <v>132</v>
      </c>
      <c r="F12" s="93">
        <v>423.3</v>
      </c>
      <c r="G12" s="93">
        <f t="shared" si="1"/>
        <v>55875.6</v>
      </c>
    </row>
    <row r="13" spans="3:7" x14ac:dyDescent="0.25">
      <c r="C13" s="142" t="s">
        <v>398</v>
      </c>
      <c r="D13" s="143"/>
      <c r="E13" s="144"/>
      <c r="F13" s="145"/>
      <c r="G13" s="145">
        <f>SUM(G10:G12)</f>
        <v>67855.5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4"/>
  <sheetViews>
    <sheetView topLeftCell="A7" zoomScale="125" workbookViewId="0">
      <selection activeCell="I29" sqref="I29"/>
    </sheetView>
  </sheetViews>
  <sheetFormatPr defaultColWidth="10.85546875" defaultRowHeight="12" x14ac:dyDescent="0.2"/>
  <cols>
    <col min="1" max="1" width="3.42578125" style="23" customWidth="1"/>
    <col min="2" max="2" width="4.42578125" style="128" bestFit="1" customWidth="1"/>
    <col min="3" max="3" width="6.28515625" style="128" bestFit="1" customWidth="1"/>
    <col min="4" max="4" width="10.140625" style="128" bestFit="1" customWidth="1"/>
    <col min="5" max="5" width="37.85546875" style="122" customWidth="1"/>
    <col min="6" max="6" width="4.42578125" style="128" bestFit="1" customWidth="1"/>
    <col min="7" max="7" width="5.140625" style="129" bestFit="1" customWidth="1"/>
    <col min="8" max="8" width="7.28515625" style="128" bestFit="1" customWidth="1"/>
    <col min="9" max="9" width="9.5703125" style="128" bestFit="1" customWidth="1"/>
    <col min="10" max="16384" width="10.85546875" style="23"/>
  </cols>
  <sheetData>
    <row r="1" spans="2:9" ht="12.75" thickBot="1" x14ac:dyDescent="0.25"/>
    <row r="2" spans="2:9" ht="12.75" thickBot="1" x14ac:dyDescent="0.25">
      <c r="B2" s="152" t="s">
        <v>277</v>
      </c>
      <c r="C2" s="153"/>
      <c r="D2" s="153"/>
      <c r="E2" s="153"/>
      <c r="F2" s="153"/>
      <c r="G2" s="153"/>
      <c r="H2" s="153"/>
      <c r="I2" s="154"/>
    </row>
    <row r="3" spans="2:9" ht="36" x14ac:dyDescent="0.2">
      <c r="B3" s="37" t="s">
        <v>0</v>
      </c>
      <c r="C3" s="39" t="s">
        <v>3</v>
      </c>
      <c r="D3" s="39" t="s">
        <v>4</v>
      </c>
      <c r="E3" s="39" t="s">
        <v>1</v>
      </c>
      <c r="F3" s="39" t="s">
        <v>5</v>
      </c>
      <c r="G3" s="38" t="s">
        <v>6</v>
      </c>
      <c r="H3" s="39" t="s">
        <v>358</v>
      </c>
      <c r="I3" s="40" t="s">
        <v>360</v>
      </c>
    </row>
    <row r="4" spans="2:9" x14ac:dyDescent="0.2">
      <c r="B4" s="130">
        <v>1</v>
      </c>
      <c r="C4" s="131"/>
      <c r="D4" s="131"/>
      <c r="E4" s="123" t="s">
        <v>145</v>
      </c>
      <c r="F4" s="131"/>
      <c r="G4" s="132"/>
      <c r="H4" s="133"/>
      <c r="I4" s="134">
        <f>SUM(I5:I9)</f>
        <v>0</v>
      </c>
    </row>
    <row r="5" spans="2:9" x14ac:dyDescent="0.2">
      <c r="B5" s="41" t="s">
        <v>120</v>
      </c>
      <c r="C5" s="31">
        <v>2436</v>
      </c>
      <c r="D5" s="31"/>
      <c r="E5" s="92" t="s">
        <v>154</v>
      </c>
      <c r="F5" s="31" t="s">
        <v>146</v>
      </c>
      <c r="G5" s="42">
        <v>1</v>
      </c>
      <c r="H5" s="124"/>
      <c r="I5" s="125"/>
    </row>
    <row r="6" spans="2:9" x14ac:dyDescent="0.2">
      <c r="B6" s="41" t="s">
        <v>147</v>
      </c>
      <c r="C6" s="31">
        <v>247</v>
      </c>
      <c r="D6" s="31"/>
      <c r="E6" s="92" t="s">
        <v>153</v>
      </c>
      <c r="F6" s="31" t="s">
        <v>146</v>
      </c>
      <c r="G6" s="42">
        <v>1</v>
      </c>
      <c r="H6" s="124"/>
      <c r="I6" s="125"/>
    </row>
    <row r="7" spans="2:9" x14ac:dyDescent="0.2">
      <c r="B7" s="41" t="s">
        <v>147</v>
      </c>
      <c r="C7" s="31">
        <v>2438</v>
      </c>
      <c r="D7" s="31"/>
      <c r="E7" s="92" t="s">
        <v>151</v>
      </c>
      <c r="F7" s="31" t="s">
        <v>146</v>
      </c>
      <c r="G7" s="42">
        <v>0.5</v>
      </c>
      <c r="H7" s="124"/>
      <c r="I7" s="125"/>
    </row>
    <row r="8" spans="2:9" x14ac:dyDescent="0.2">
      <c r="B8" s="41" t="s">
        <v>150</v>
      </c>
      <c r="C8" s="31">
        <v>2358</v>
      </c>
      <c r="D8" s="31"/>
      <c r="E8" s="92" t="s">
        <v>149</v>
      </c>
      <c r="F8" s="31" t="s">
        <v>146</v>
      </c>
      <c r="G8" s="42">
        <v>1</v>
      </c>
      <c r="H8" s="124"/>
      <c r="I8" s="125"/>
    </row>
    <row r="9" spans="2:9" x14ac:dyDescent="0.2">
      <c r="B9" s="41" t="s">
        <v>156</v>
      </c>
      <c r="C9" s="31">
        <v>34782</v>
      </c>
      <c r="D9" s="31"/>
      <c r="E9" s="92" t="s">
        <v>160</v>
      </c>
      <c r="F9" s="31" t="s">
        <v>146</v>
      </c>
      <c r="G9" s="42">
        <v>0.3</v>
      </c>
      <c r="H9" s="124"/>
      <c r="I9" s="125"/>
    </row>
    <row r="10" spans="2:9" x14ac:dyDescent="0.2">
      <c r="B10" s="130">
        <v>2</v>
      </c>
      <c r="C10" s="131"/>
      <c r="D10" s="131"/>
      <c r="E10" s="123" t="s">
        <v>159</v>
      </c>
      <c r="F10" s="131"/>
      <c r="G10" s="132"/>
      <c r="H10" s="133"/>
      <c r="I10" s="134">
        <f>SUM(I11:I14)</f>
        <v>0</v>
      </c>
    </row>
    <row r="11" spans="2:9" x14ac:dyDescent="0.2">
      <c r="B11" s="41" t="s">
        <v>121</v>
      </c>
      <c r="C11" s="31">
        <v>2436</v>
      </c>
      <c r="D11" s="31"/>
      <c r="E11" s="92" t="s">
        <v>154</v>
      </c>
      <c r="F11" s="31" t="s">
        <v>146</v>
      </c>
      <c r="G11" s="42">
        <v>0.25</v>
      </c>
      <c r="H11" s="124"/>
      <c r="I11" s="125"/>
    </row>
    <row r="12" spans="2:9" x14ac:dyDescent="0.2">
      <c r="B12" s="41" t="s">
        <v>122</v>
      </c>
      <c r="C12" s="31">
        <v>247</v>
      </c>
      <c r="D12" s="31"/>
      <c r="E12" s="92" t="s">
        <v>153</v>
      </c>
      <c r="F12" s="31" t="s">
        <v>146</v>
      </c>
      <c r="G12" s="42">
        <v>0.25</v>
      </c>
      <c r="H12" s="124"/>
      <c r="I12" s="125"/>
    </row>
    <row r="13" spans="2:9" x14ac:dyDescent="0.2">
      <c r="B13" s="41" t="s">
        <v>157</v>
      </c>
      <c r="C13" s="31">
        <v>2438</v>
      </c>
      <c r="D13" s="31"/>
      <c r="E13" s="92" t="s">
        <v>151</v>
      </c>
      <c r="F13" s="31" t="s">
        <v>146</v>
      </c>
      <c r="G13" s="42">
        <v>0.3</v>
      </c>
      <c r="H13" s="124"/>
      <c r="I13" s="125"/>
    </row>
    <row r="14" spans="2:9" x14ac:dyDescent="0.2">
      <c r="B14" s="41" t="s">
        <v>158</v>
      </c>
      <c r="C14" s="31">
        <v>34782</v>
      </c>
      <c r="D14" s="31"/>
      <c r="E14" s="92" t="s">
        <v>160</v>
      </c>
      <c r="F14" s="31" t="s">
        <v>146</v>
      </c>
      <c r="G14" s="42">
        <v>0.25</v>
      </c>
      <c r="H14" s="124"/>
      <c r="I14" s="125"/>
    </row>
    <row r="15" spans="2:9" x14ac:dyDescent="0.2">
      <c r="B15" s="130">
        <v>3</v>
      </c>
      <c r="C15" s="131"/>
      <c r="D15" s="131"/>
      <c r="E15" s="123" t="s">
        <v>162</v>
      </c>
      <c r="F15" s="131"/>
      <c r="G15" s="132"/>
      <c r="H15" s="133"/>
      <c r="I15" s="134">
        <f>SUM(I16:I18)</f>
        <v>0</v>
      </c>
    </row>
    <row r="16" spans="2:9" x14ac:dyDescent="0.2">
      <c r="B16" s="41" t="s">
        <v>123</v>
      </c>
      <c r="C16" s="31">
        <v>2436</v>
      </c>
      <c r="D16" s="31"/>
      <c r="E16" s="92" t="s">
        <v>154</v>
      </c>
      <c r="F16" s="31" t="s">
        <v>146</v>
      </c>
      <c r="G16" s="42">
        <v>0.5</v>
      </c>
      <c r="H16" s="124"/>
      <c r="I16" s="125"/>
    </row>
    <row r="17" spans="2:9" x14ac:dyDescent="0.2">
      <c r="B17" s="41" t="s">
        <v>125</v>
      </c>
      <c r="C17" s="31">
        <v>247</v>
      </c>
      <c r="D17" s="31"/>
      <c r="E17" s="92" t="s">
        <v>153</v>
      </c>
      <c r="F17" s="31" t="s">
        <v>146</v>
      </c>
      <c r="G17" s="42">
        <v>0.5</v>
      </c>
      <c r="H17" s="124"/>
      <c r="I17" s="125"/>
    </row>
    <row r="18" spans="2:9" ht="24" x14ac:dyDescent="0.2">
      <c r="B18" s="41" t="s">
        <v>173</v>
      </c>
      <c r="C18" s="31" t="s">
        <v>7</v>
      </c>
      <c r="D18" s="31"/>
      <c r="E18" s="92" t="s">
        <v>163</v>
      </c>
      <c r="F18" s="31" t="s">
        <v>165</v>
      </c>
      <c r="G18" s="42">
        <v>1</v>
      </c>
      <c r="H18" s="124"/>
      <c r="I18" s="125"/>
    </row>
    <row r="19" spans="2:9" x14ac:dyDescent="0.2">
      <c r="B19" s="130">
        <v>4</v>
      </c>
      <c r="C19" s="131"/>
      <c r="D19" s="131"/>
      <c r="E19" s="123" t="s">
        <v>170</v>
      </c>
      <c r="F19" s="131"/>
      <c r="G19" s="132"/>
      <c r="H19" s="133"/>
      <c r="I19" s="134">
        <f>SUM(I20:I25)</f>
        <v>0</v>
      </c>
    </row>
    <row r="20" spans="2:9" x14ac:dyDescent="0.2">
      <c r="B20" s="41" t="s">
        <v>126</v>
      </c>
      <c r="C20" s="31">
        <v>2436</v>
      </c>
      <c r="D20" s="31"/>
      <c r="E20" s="92" t="s">
        <v>154</v>
      </c>
      <c r="F20" s="31" t="s">
        <v>146</v>
      </c>
      <c r="G20" s="42">
        <v>1</v>
      </c>
      <c r="H20" s="124"/>
      <c r="I20" s="125"/>
    </row>
    <row r="21" spans="2:9" x14ac:dyDescent="0.2">
      <c r="B21" s="41" t="s">
        <v>127</v>
      </c>
      <c r="C21" s="31">
        <v>247</v>
      </c>
      <c r="D21" s="31"/>
      <c r="E21" s="92" t="s">
        <v>153</v>
      </c>
      <c r="F21" s="31" t="s">
        <v>146</v>
      </c>
      <c r="G21" s="42">
        <v>0.5</v>
      </c>
      <c r="H21" s="124"/>
      <c r="I21" s="125"/>
    </row>
    <row r="22" spans="2:9" x14ac:dyDescent="0.2">
      <c r="B22" s="41" t="s">
        <v>128</v>
      </c>
      <c r="C22" s="31">
        <v>857</v>
      </c>
      <c r="D22" s="31"/>
      <c r="E22" s="92" t="s">
        <v>171</v>
      </c>
      <c r="F22" s="31" t="s">
        <v>172</v>
      </c>
      <c r="G22" s="42">
        <v>50</v>
      </c>
      <c r="H22" s="124"/>
      <c r="I22" s="125"/>
    </row>
    <row r="23" spans="2:9" ht="48" x14ac:dyDescent="0.2">
      <c r="B23" s="41" t="s">
        <v>129</v>
      </c>
      <c r="C23" s="31">
        <v>39801</v>
      </c>
      <c r="D23" s="31"/>
      <c r="E23" s="92" t="s">
        <v>174</v>
      </c>
      <c r="F23" s="31" t="s">
        <v>175</v>
      </c>
      <c r="G23" s="42">
        <v>1</v>
      </c>
      <c r="H23" s="124"/>
      <c r="I23" s="125"/>
    </row>
    <row r="24" spans="2:9" ht="36" x14ac:dyDescent="0.2">
      <c r="B24" s="41" t="s">
        <v>177</v>
      </c>
      <c r="C24" s="31">
        <v>425</v>
      </c>
      <c r="D24" s="31"/>
      <c r="E24" s="92" t="s">
        <v>176</v>
      </c>
      <c r="F24" s="31" t="s">
        <v>175</v>
      </c>
      <c r="G24" s="42">
        <v>9</v>
      </c>
      <c r="H24" s="124"/>
      <c r="I24" s="125"/>
    </row>
    <row r="25" spans="2:9" ht="36" x14ac:dyDescent="0.2">
      <c r="B25" s="41" t="s">
        <v>179</v>
      </c>
      <c r="C25" s="31">
        <v>38056</v>
      </c>
      <c r="D25" s="31"/>
      <c r="E25" s="92" t="s">
        <v>178</v>
      </c>
      <c r="F25" s="31" t="s">
        <v>175</v>
      </c>
      <c r="G25" s="42">
        <v>9</v>
      </c>
      <c r="H25" s="124"/>
      <c r="I25" s="125"/>
    </row>
    <row r="26" spans="2:9" x14ac:dyDescent="0.2">
      <c r="B26" s="130">
        <v>5</v>
      </c>
      <c r="C26" s="131"/>
      <c r="D26" s="131"/>
      <c r="E26" s="123" t="s">
        <v>186</v>
      </c>
      <c r="F26" s="131"/>
      <c r="G26" s="132"/>
      <c r="H26" s="133"/>
      <c r="I26" s="134">
        <f>SUM(I27:I28)</f>
        <v>0</v>
      </c>
    </row>
    <row r="27" spans="2:9" x14ac:dyDescent="0.2">
      <c r="B27" s="41" t="s">
        <v>130</v>
      </c>
      <c r="C27" s="31">
        <v>2436</v>
      </c>
      <c r="D27" s="31"/>
      <c r="E27" s="92" t="s">
        <v>154</v>
      </c>
      <c r="F27" s="31" t="s">
        <v>146</v>
      </c>
      <c r="G27" s="42">
        <v>0.15</v>
      </c>
      <c r="H27" s="124"/>
      <c r="I27" s="125"/>
    </row>
    <row r="28" spans="2:9" x14ac:dyDescent="0.2">
      <c r="B28" s="41" t="s">
        <v>131</v>
      </c>
      <c r="C28" s="31">
        <v>247</v>
      </c>
      <c r="D28" s="31"/>
      <c r="E28" s="92" t="s">
        <v>153</v>
      </c>
      <c r="F28" s="31" t="s">
        <v>146</v>
      </c>
      <c r="G28" s="42">
        <v>0.15</v>
      </c>
      <c r="H28" s="124"/>
      <c r="I28" s="125"/>
    </row>
    <row r="29" spans="2:9" x14ac:dyDescent="0.2">
      <c r="B29" s="130">
        <v>6</v>
      </c>
      <c r="C29" s="131"/>
      <c r="D29" s="131"/>
      <c r="E29" s="123" t="s">
        <v>257</v>
      </c>
      <c r="F29" s="131"/>
      <c r="G29" s="132"/>
      <c r="H29" s="133"/>
      <c r="I29" s="134">
        <f>SUM(I30:I37)</f>
        <v>0</v>
      </c>
    </row>
    <row r="30" spans="2:9" x14ac:dyDescent="0.2">
      <c r="B30" s="41" t="s">
        <v>132</v>
      </c>
      <c r="C30" s="31">
        <v>2436</v>
      </c>
      <c r="D30" s="31"/>
      <c r="E30" s="92" t="s">
        <v>154</v>
      </c>
      <c r="F30" s="31" t="s">
        <v>146</v>
      </c>
      <c r="G30" s="42">
        <v>1</v>
      </c>
      <c r="H30" s="124"/>
      <c r="I30" s="125"/>
    </row>
    <row r="31" spans="2:9" x14ac:dyDescent="0.2">
      <c r="B31" s="41" t="s">
        <v>133</v>
      </c>
      <c r="C31" s="31">
        <v>247</v>
      </c>
      <c r="D31" s="31"/>
      <c r="E31" s="92" t="s">
        <v>153</v>
      </c>
      <c r="F31" s="31" t="s">
        <v>146</v>
      </c>
      <c r="G31" s="42">
        <v>1</v>
      </c>
      <c r="H31" s="124"/>
      <c r="I31" s="125"/>
    </row>
    <row r="32" spans="2:9" x14ac:dyDescent="0.2">
      <c r="B32" s="87" t="s">
        <v>190</v>
      </c>
      <c r="C32" s="34">
        <v>2438</v>
      </c>
      <c r="D32" s="34"/>
      <c r="E32" s="94" t="s">
        <v>258</v>
      </c>
      <c r="F32" s="34" t="s">
        <v>146</v>
      </c>
      <c r="G32" s="88">
        <v>1</v>
      </c>
      <c r="H32" s="135"/>
      <c r="I32" s="126"/>
    </row>
    <row r="33" spans="2:9" x14ac:dyDescent="0.2">
      <c r="B33" s="87" t="s">
        <v>194</v>
      </c>
      <c r="C33" s="31">
        <v>34782</v>
      </c>
      <c r="D33" s="31"/>
      <c r="E33" s="94" t="s">
        <v>259</v>
      </c>
      <c r="F33" s="34" t="s">
        <v>146</v>
      </c>
      <c r="G33" s="88">
        <v>0.5</v>
      </c>
      <c r="H33" s="135"/>
      <c r="I33" s="126"/>
    </row>
    <row r="34" spans="2:9" x14ac:dyDescent="0.2">
      <c r="B34" s="87" t="s">
        <v>195</v>
      </c>
      <c r="C34" s="34">
        <v>4083</v>
      </c>
      <c r="D34" s="34"/>
      <c r="E34" s="94" t="s">
        <v>260</v>
      </c>
      <c r="F34" s="34" t="s">
        <v>146</v>
      </c>
      <c r="G34" s="88">
        <v>1</v>
      </c>
      <c r="H34" s="135"/>
      <c r="I34" s="126"/>
    </row>
    <row r="35" spans="2:9" x14ac:dyDescent="0.2">
      <c r="B35" s="87" t="s">
        <v>200</v>
      </c>
      <c r="C35" s="34" t="s">
        <v>395</v>
      </c>
      <c r="D35" s="34"/>
      <c r="E35" s="34" t="s">
        <v>396</v>
      </c>
      <c r="F35" s="34" t="s">
        <v>397</v>
      </c>
      <c r="G35" s="88">
        <v>0.3</v>
      </c>
      <c r="H35" s="135"/>
      <c r="I35" s="126"/>
    </row>
    <row r="36" spans="2:9" x14ac:dyDescent="0.2">
      <c r="B36" s="87" t="s">
        <v>201</v>
      </c>
      <c r="C36" s="34">
        <v>4093</v>
      </c>
      <c r="D36" s="34"/>
      <c r="E36" s="94" t="s">
        <v>261</v>
      </c>
      <c r="F36" s="34" t="s">
        <v>146</v>
      </c>
      <c r="G36" s="88">
        <v>1</v>
      </c>
      <c r="H36" s="135"/>
      <c r="I36" s="126"/>
    </row>
    <row r="37" spans="2:9" x14ac:dyDescent="0.2">
      <c r="B37" s="87" t="s">
        <v>202</v>
      </c>
      <c r="C37" s="34">
        <v>40943</v>
      </c>
      <c r="D37" s="34"/>
      <c r="E37" s="94" t="s">
        <v>262</v>
      </c>
      <c r="F37" s="34" t="s">
        <v>146</v>
      </c>
      <c r="G37" s="88">
        <v>0.5</v>
      </c>
      <c r="H37" s="135"/>
      <c r="I37" s="126"/>
    </row>
    <row r="38" spans="2:9" x14ac:dyDescent="0.2">
      <c r="B38" s="130">
        <v>7</v>
      </c>
      <c r="C38" s="131"/>
      <c r="D38" s="131"/>
      <c r="E38" s="123" t="s">
        <v>342</v>
      </c>
      <c r="F38" s="131"/>
      <c r="G38" s="132"/>
      <c r="H38" s="133"/>
      <c r="I38" s="134">
        <f>SUM(I39:I43)</f>
        <v>0</v>
      </c>
    </row>
    <row r="39" spans="2:9" x14ac:dyDescent="0.2">
      <c r="B39" s="41" t="s">
        <v>132</v>
      </c>
      <c r="C39" s="31">
        <v>2436</v>
      </c>
      <c r="D39" s="31"/>
      <c r="E39" s="92" t="s">
        <v>154</v>
      </c>
      <c r="F39" s="31" t="s">
        <v>146</v>
      </c>
      <c r="G39" s="42">
        <v>1</v>
      </c>
      <c r="H39" s="124"/>
      <c r="I39" s="125"/>
    </row>
    <row r="40" spans="2:9" x14ac:dyDescent="0.2">
      <c r="B40" s="41" t="s">
        <v>133</v>
      </c>
      <c r="C40" s="31">
        <v>247</v>
      </c>
      <c r="D40" s="31"/>
      <c r="E40" s="92" t="s">
        <v>153</v>
      </c>
      <c r="F40" s="31" t="s">
        <v>146</v>
      </c>
      <c r="G40" s="42">
        <v>1</v>
      </c>
      <c r="H40" s="124"/>
      <c r="I40" s="125"/>
    </row>
    <row r="41" spans="2:9" x14ac:dyDescent="0.2">
      <c r="B41" s="87" t="s">
        <v>190</v>
      </c>
      <c r="C41" s="34">
        <v>2438</v>
      </c>
      <c r="D41" s="34"/>
      <c r="E41" s="94" t="s">
        <v>258</v>
      </c>
      <c r="F41" s="34" t="s">
        <v>146</v>
      </c>
      <c r="G41" s="88">
        <v>1</v>
      </c>
      <c r="H41" s="135"/>
      <c r="I41" s="126"/>
    </row>
    <row r="42" spans="2:9" x14ac:dyDescent="0.2">
      <c r="B42" s="87" t="s">
        <v>194</v>
      </c>
      <c r="C42" s="31">
        <v>34782</v>
      </c>
      <c r="D42" s="31"/>
      <c r="E42" s="94" t="s">
        <v>259</v>
      </c>
      <c r="F42" s="34" t="s">
        <v>146</v>
      </c>
      <c r="G42" s="88">
        <v>0.5</v>
      </c>
      <c r="H42" s="135"/>
      <c r="I42" s="126"/>
    </row>
    <row r="43" spans="2:9" x14ac:dyDescent="0.2">
      <c r="B43" s="87" t="s">
        <v>201</v>
      </c>
      <c r="C43" s="34">
        <v>40943</v>
      </c>
      <c r="D43" s="34"/>
      <c r="E43" s="94" t="s">
        <v>262</v>
      </c>
      <c r="F43" s="34" t="s">
        <v>146</v>
      </c>
      <c r="G43" s="88">
        <v>0.5</v>
      </c>
      <c r="H43" s="135"/>
      <c r="I43" s="126"/>
    </row>
    <row r="44" spans="2:9" ht="12.75" thickBot="1" x14ac:dyDescent="0.25">
      <c r="B44" s="136"/>
      <c r="C44" s="137"/>
      <c r="D44" s="137"/>
      <c r="E44" s="127"/>
      <c r="F44" s="137"/>
      <c r="G44" s="138"/>
      <c r="H44" s="137"/>
      <c r="I44" s="139"/>
    </row>
  </sheetData>
  <mergeCells count="1">
    <mergeCell ref="B2:I2"/>
  </mergeCells>
  <phoneticPr fontId="3" type="noConversion"/>
  <pageMargins left="0.511811024" right="0.511811024" top="0.78740157499999996" bottom="0.78740157499999996" header="0.31496062000000002" footer="0.31496062000000002"/>
  <pageSetup paperSize="9" orientation="portrait" r:id="rId1"/>
  <ignoredErrors>
    <ignoredError sqref="I10 I15 I19 I26 I29 I3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U55"/>
  <sheetViews>
    <sheetView showGridLines="0" topLeftCell="A16" zoomScale="85" zoomScaleNormal="85" workbookViewId="0">
      <selection activeCell="C53" sqref="C53:J53"/>
    </sheetView>
  </sheetViews>
  <sheetFormatPr defaultColWidth="8.85546875" defaultRowHeight="15" x14ac:dyDescent="0.25"/>
  <cols>
    <col min="2" max="2" width="48.7109375" style="72" customWidth="1"/>
    <col min="3" max="21" width="11.7109375" bestFit="1" customWidth="1"/>
  </cols>
  <sheetData>
    <row r="3" spans="2:21" x14ac:dyDescent="0.25">
      <c r="B3" s="81" t="s">
        <v>363</v>
      </c>
      <c r="C3" s="82" t="s">
        <v>364</v>
      </c>
      <c r="D3" s="82" t="s">
        <v>368</v>
      </c>
      <c r="E3" s="82" t="s">
        <v>369</v>
      </c>
      <c r="F3" s="82" t="s">
        <v>370</v>
      </c>
      <c r="G3" s="82" t="s">
        <v>371</v>
      </c>
      <c r="H3" s="82" t="s">
        <v>372</v>
      </c>
      <c r="I3" s="82" t="s">
        <v>373</v>
      </c>
      <c r="J3" s="82" t="s">
        <v>374</v>
      </c>
      <c r="K3" s="82" t="s">
        <v>375</v>
      </c>
      <c r="L3" s="82" t="s">
        <v>376</v>
      </c>
      <c r="M3" s="82" t="s">
        <v>377</v>
      </c>
      <c r="N3" s="82" t="s">
        <v>378</v>
      </c>
      <c r="O3" s="82" t="s">
        <v>383</v>
      </c>
      <c r="P3" s="82" t="s">
        <v>384</v>
      </c>
      <c r="Q3" s="82" t="s">
        <v>385</v>
      </c>
      <c r="R3" s="82" t="s">
        <v>386</v>
      </c>
      <c r="S3" s="82" t="s">
        <v>387</v>
      </c>
      <c r="T3" s="82" t="s">
        <v>388</v>
      </c>
      <c r="U3" s="82" t="s">
        <v>365</v>
      </c>
    </row>
    <row r="4" spans="2:21" x14ac:dyDescent="0.25">
      <c r="B4" s="157" t="str">
        <f>'PLANILHA ORÇAMENTÁRIA'!E5</f>
        <v>ADMNISTRAÇÃO LOCAL DA OBRA</v>
      </c>
      <c r="C4" s="76">
        <v>0.2</v>
      </c>
      <c r="D4" s="76">
        <v>0.2</v>
      </c>
      <c r="E4" s="76">
        <v>0.2</v>
      </c>
      <c r="F4" s="76">
        <v>0.2</v>
      </c>
      <c r="G4" s="76">
        <v>0.2</v>
      </c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84">
        <f>SUM(C4:T4)</f>
        <v>1</v>
      </c>
    </row>
    <row r="5" spans="2:21" x14ac:dyDescent="0.25">
      <c r="B5" s="158"/>
      <c r="C5" s="74">
        <v>0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5"/>
    </row>
    <row r="6" spans="2:21" x14ac:dyDescent="0.25">
      <c r="B6" s="155" t="str">
        <f>'PLANILHA ORÇAMENTÁRIA'!E13</f>
        <v>CANTEIRO DE OBRAS</v>
      </c>
      <c r="C6" s="77">
        <v>0.2</v>
      </c>
      <c r="D6" s="77">
        <v>0.2</v>
      </c>
      <c r="E6" s="77">
        <v>0.2</v>
      </c>
      <c r="F6" s="77">
        <v>0.2</v>
      </c>
      <c r="G6" s="77">
        <v>0.2</v>
      </c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85">
        <f>SUM(C6:T6)</f>
        <v>1</v>
      </c>
    </row>
    <row r="7" spans="2:21" x14ac:dyDescent="0.25">
      <c r="B7" s="156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9"/>
    </row>
    <row r="8" spans="2:21" ht="15" customHeight="1" x14ac:dyDescent="0.25">
      <c r="B8" s="159" t="str">
        <f>'PLANILHA ORÇAMENTÁRIA'!E22</f>
        <v>REVITALIZAÇÃO DE QUADROS DE MEDIÇÃO DE ENERGIA</v>
      </c>
      <c r="C8" s="80">
        <v>0.5</v>
      </c>
      <c r="D8" s="80">
        <v>0.5</v>
      </c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4">
        <f>SUM(C8:T8)</f>
        <v>1</v>
      </c>
    </row>
    <row r="9" spans="2:21" x14ac:dyDescent="0.25">
      <c r="B9" s="160"/>
      <c r="C9" s="74">
        <f>$U9*C8</f>
        <v>0</v>
      </c>
      <c r="D9" s="74">
        <f>$U9*D8</f>
        <v>0</v>
      </c>
      <c r="E9" s="74">
        <f>$U9*E8</f>
        <v>0</v>
      </c>
      <c r="F9" s="74">
        <f>$U9*F8</f>
        <v>0</v>
      </c>
      <c r="G9" s="74">
        <f>$U9*G8</f>
        <v>0</v>
      </c>
      <c r="H9" s="74">
        <f t="shared" ref="H9" si="0">$U9*H8</f>
        <v>0</v>
      </c>
      <c r="I9" s="74">
        <f t="shared" ref="I9" si="1">$U9*I8</f>
        <v>0</v>
      </c>
      <c r="J9" s="74">
        <f t="shared" ref="J9" si="2">$U9*J8</f>
        <v>0</v>
      </c>
      <c r="K9" s="74">
        <f t="shared" ref="K9" si="3">$U9*K8</f>
        <v>0</v>
      </c>
      <c r="L9" s="74">
        <f t="shared" ref="L9" si="4">$U9*L8</f>
        <v>0</v>
      </c>
      <c r="M9" s="74">
        <f t="shared" ref="M9" si="5">$U9*M8</f>
        <v>0</v>
      </c>
      <c r="N9" s="74">
        <f t="shared" ref="N9" si="6">$U9*N8</f>
        <v>0</v>
      </c>
      <c r="O9" s="74">
        <f t="shared" ref="O9" si="7">$U9*O8</f>
        <v>0</v>
      </c>
      <c r="P9" s="74">
        <f t="shared" ref="P9" si="8">$U9*P8</f>
        <v>0</v>
      </c>
      <c r="Q9" s="74">
        <f t="shared" ref="Q9" si="9">$U9*Q8</f>
        <v>0</v>
      </c>
      <c r="R9" s="74">
        <f t="shared" ref="R9" si="10">$U9*R8</f>
        <v>0</v>
      </c>
      <c r="S9" s="74">
        <f t="shared" ref="S9:T9" si="11">$U9*S8</f>
        <v>0</v>
      </c>
      <c r="T9" s="74">
        <f t="shared" si="11"/>
        <v>0</v>
      </c>
      <c r="U9" s="75">
        <f>'PLANILHA ORÇAMENTÁRIA'!J22</f>
        <v>0</v>
      </c>
    </row>
    <row r="10" spans="2:21" ht="15" customHeight="1" x14ac:dyDescent="0.25">
      <c r="B10" s="155" t="str">
        <f>'PLANILHA ORÇAMENTÁRIA'!E27</f>
        <v>IMPLANTAÇÃO DE SISTEMA DE GERENCIAMENTO DE ENERGIA ELÉTRICA (MEDIDORES DE ENERGIA)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5"/>
    </row>
    <row r="11" spans="2:21" x14ac:dyDescent="0.25">
      <c r="B11" s="156"/>
      <c r="C11" s="78">
        <v>0</v>
      </c>
      <c r="D11" s="78">
        <v>0</v>
      </c>
      <c r="E11" s="78">
        <f>(U11-SUM($I$11:$T$11))/3</f>
        <v>0</v>
      </c>
      <c r="F11" s="78">
        <f>E11</f>
        <v>0</v>
      </c>
      <c r="G11" s="78">
        <f>F11</f>
        <v>0</v>
      </c>
      <c r="H11" s="78">
        <v>0</v>
      </c>
      <c r="I11" s="78">
        <f>'PLANILHA ORÇAMENTÁRIA'!J33/12</f>
        <v>0</v>
      </c>
      <c r="J11" s="78">
        <f>I11</f>
        <v>0</v>
      </c>
      <c r="K11" s="78">
        <f t="shared" ref="K11:T11" si="12">J11</f>
        <v>0</v>
      </c>
      <c r="L11" s="78">
        <f t="shared" si="12"/>
        <v>0</v>
      </c>
      <c r="M11" s="78">
        <f t="shared" si="12"/>
        <v>0</v>
      </c>
      <c r="N11" s="78">
        <f t="shared" si="12"/>
        <v>0</v>
      </c>
      <c r="O11" s="78">
        <f t="shared" si="12"/>
        <v>0</v>
      </c>
      <c r="P11" s="78">
        <f t="shared" si="12"/>
        <v>0</v>
      </c>
      <c r="Q11" s="78">
        <f t="shared" si="12"/>
        <v>0</v>
      </c>
      <c r="R11" s="78">
        <f t="shared" si="12"/>
        <v>0</v>
      </c>
      <c r="S11" s="78">
        <f t="shared" si="12"/>
        <v>0</v>
      </c>
      <c r="T11" s="78">
        <f t="shared" si="12"/>
        <v>0</v>
      </c>
      <c r="U11" s="79">
        <f>'PLANILHA ORÇAMENTÁRIA'!J27</f>
        <v>0</v>
      </c>
    </row>
    <row r="12" spans="2:21" ht="15" customHeight="1" x14ac:dyDescent="0.25">
      <c r="B12" s="157" t="str">
        <f>'PLANILHA ORÇAMENTÁRIA'!E35</f>
        <v>EXECUÇÃO DE SERVIÇOS DE ADEQUAÇÕES E ANÁLISE DA QUALIDADE DE ENERGIA NA SUBESTAÇÕES</v>
      </c>
      <c r="C12" s="80">
        <v>0.2</v>
      </c>
      <c r="D12" s="80">
        <f>C12</f>
        <v>0.2</v>
      </c>
      <c r="E12" s="80">
        <f t="shared" ref="E12:G12" si="13">D12</f>
        <v>0.2</v>
      </c>
      <c r="F12" s="80">
        <f t="shared" si="13"/>
        <v>0.2</v>
      </c>
      <c r="G12" s="80">
        <f t="shared" si="13"/>
        <v>0.2</v>
      </c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4">
        <f>SUM(C12:T12)</f>
        <v>1</v>
      </c>
    </row>
    <row r="13" spans="2:21" x14ac:dyDescent="0.25">
      <c r="B13" s="158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>
        <f t="shared" ref="R13:U13" ca="1" si="14">$U13*R12</f>
        <v>0</v>
      </c>
      <c r="S13" s="74">
        <f t="shared" ca="1" si="14"/>
        <v>0</v>
      </c>
      <c r="T13" s="74">
        <f t="shared" ca="1" si="14"/>
        <v>0</v>
      </c>
      <c r="U13" s="74">
        <f t="shared" ca="1" si="14"/>
        <v>0</v>
      </c>
    </row>
    <row r="14" spans="2:21" x14ac:dyDescent="0.25">
      <c r="B14" s="155" t="str">
        <f>'PLANILHA ORÇAMENTÁRIA'!E46</f>
        <v>EXECUÇÃO DE REDE COMPACTA ALTA TENSÃO 15kV</v>
      </c>
      <c r="C14" s="77">
        <v>0.2</v>
      </c>
      <c r="D14" s="77">
        <v>0.2</v>
      </c>
      <c r="E14" s="77">
        <v>0.2</v>
      </c>
      <c r="F14" s="77">
        <v>0.2</v>
      </c>
      <c r="G14" s="77">
        <v>0.2</v>
      </c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85">
        <f>SUM(C14:T14)</f>
        <v>1</v>
      </c>
    </row>
    <row r="15" spans="2:21" x14ac:dyDescent="0.25">
      <c r="B15" s="156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9"/>
    </row>
    <row r="16" spans="2:21" x14ac:dyDescent="0.25">
      <c r="B16" s="157" t="str">
        <f>'PLANILHA ORÇAMENTÁRIA'!E69</f>
        <v>EXECUÇÃO DE INFRAESTRUTURA ELÉTRICA E CIVIL</v>
      </c>
      <c r="C16" s="76">
        <v>0.2</v>
      </c>
      <c r="D16" s="76">
        <v>0.2</v>
      </c>
      <c r="E16" s="76">
        <v>0.2</v>
      </c>
      <c r="F16" s="76">
        <v>0.2</v>
      </c>
      <c r="G16" s="76">
        <v>0.2</v>
      </c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84">
        <f>SUM(C16:T16)</f>
        <v>1</v>
      </c>
    </row>
    <row r="17" spans="2:21" x14ac:dyDescent="0.25">
      <c r="B17" s="158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</row>
    <row r="18" spans="2:21" x14ac:dyDescent="0.25">
      <c r="B18" s="73" t="s">
        <v>367</v>
      </c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</row>
    <row r="19" spans="2:21" x14ac:dyDescent="0.25">
      <c r="B19" s="73" t="s">
        <v>366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</row>
    <row r="21" spans="2:21" x14ac:dyDescent="0.25">
      <c r="B21" s="81" t="s">
        <v>363</v>
      </c>
      <c r="C21" s="82" t="s">
        <v>364</v>
      </c>
      <c r="D21" s="82" t="s">
        <v>368</v>
      </c>
      <c r="E21" s="82" t="s">
        <v>369</v>
      </c>
      <c r="F21" s="82" t="s">
        <v>370</v>
      </c>
      <c r="G21" s="82" t="s">
        <v>371</v>
      </c>
      <c r="H21" s="82" t="s">
        <v>372</v>
      </c>
      <c r="I21" s="82" t="s">
        <v>373</v>
      </c>
      <c r="J21" s="82" t="s">
        <v>374</v>
      </c>
      <c r="K21" s="82" t="s">
        <v>375</v>
      </c>
      <c r="L21" s="82" t="s">
        <v>376</v>
      </c>
    </row>
    <row r="22" spans="2:21" ht="15" customHeight="1" x14ac:dyDescent="0.25">
      <c r="B22" s="157" t="str">
        <f>B4</f>
        <v>ADMNISTRAÇÃO LOCAL DA OBRA</v>
      </c>
      <c r="C22" s="76">
        <v>0.2</v>
      </c>
      <c r="D22" s="76">
        <v>0.2</v>
      </c>
      <c r="E22" s="76">
        <v>0.2</v>
      </c>
      <c r="F22" s="76">
        <v>0.2</v>
      </c>
      <c r="G22" s="76">
        <v>0.2</v>
      </c>
      <c r="H22" s="76"/>
      <c r="I22" s="76"/>
      <c r="J22" s="76"/>
      <c r="K22" s="76"/>
      <c r="L22" s="76"/>
    </row>
    <row r="23" spans="2:21" x14ac:dyDescent="0.25">
      <c r="B23" s="158"/>
      <c r="C23" s="74"/>
      <c r="D23" s="74"/>
      <c r="E23" s="74"/>
      <c r="F23" s="74"/>
      <c r="G23" s="74"/>
      <c r="H23" s="74"/>
      <c r="I23" s="74"/>
      <c r="J23" s="74"/>
      <c r="K23" s="74"/>
      <c r="L23" s="74"/>
    </row>
    <row r="24" spans="2:21" ht="15" customHeight="1" x14ac:dyDescent="0.25">
      <c r="B24" s="155" t="str">
        <f>B6</f>
        <v>CANTEIRO DE OBRAS</v>
      </c>
      <c r="C24" s="77">
        <v>0.2</v>
      </c>
      <c r="D24" s="77">
        <v>0.2</v>
      </c>
      <c r="E24" s="77">
        <v>0.2</v>
      </c>
      <c r="F24" s="77">
        <v>0.2</v>
      </c>
      <c r="G24" s="77">
        <v>0.2</v>
      </c>
      <c r="H24" s="77"/>
      <c r="I24" s="77"/>
      <c r="J24" s="77"/>
      <c r="K24" s="77"/>
      <c r="L24" s="77"/>
    </row>
    <row r="25" spans="2:21" x14ac:dyDescent="0.25">
      <c r="B25" s="156"/>
      <c r="C25" s="74"/>
      <c r="D25" s="74"/>
      <c r="E25" s="74"/>
      <c r="F25" s="74"/>
      <c r="G25" s="74"/>
      <c r="H25" s="74"/>
      <c r="I25" s="74"/>
      <c r="J25" s="74"/>
      <c r="K25" s="74"/>
      <c r="L25" s="74"/>
    </row>
    <row r="26" spans="2:21" ht="15" customHeight="1" x14ac:dyDescent="0.25">
      <c r="B26" s="159" t="str">
        <f>B8</f>
        <v>REVITALIZAÇÃO DE QUADROS DE MEDIÇÃO DE ENERGIA</v>
      </c>
      <c r="C26" s="80">
        <v>0.5</v>
      </c>
      <c r="D26" s="80">
        <v>0.5</v>
      </c>
      <c r="E26" s="80"/>
      <c r="F26" s="80"/>
      <c r="G26" s="80"/>
      <c r="H26" s="80"/>
      <c r="I26" s="80"/>
      <c r="J26" s="80"/>
      <c r="K26" s="80"/>
      <c r="L26" s="80"/>
    </row>
    <row r="27" spans="2:21" x14ac:dyDescent="0.25">
      <c r="B27" s="160"/>
      <c r="C27" s="74"/>
      <c r="D27" s="74"/>
      <c r="E27" s="74"/>
      <c r="F27" s="74"/>
      <c r="G27" s="74"/>
      <c r="H27" s="74"/>
      <c r="I27" s="74"/>
      <c r="J27" s="74"/>
      <c r="K27" s="74"/>
      <c r="L27" s="74"/>
    </row>
    <row r="28" spans="2:21" ht="15" customHeight="1" x14ac:dyDescent="0.25">
      <c r="B28" s="155" t="str">
        <f>B10</f>
        <v>IMPLANTAÇÃO DE SISTEMA DE GERENCIAMENTO DE ENERGIA ELÉTRICA (MEDIDORES DE ENERGIA)</v>
      </c>
      <c r="C28" s="83">
        <v>0</v>
      </c>
      <c r="D28" s="83">
        <v>0</v>
      </c>
      <c r="E28" s="83">
        <v>0.30369909659816324</v>
      </c>
      <c r="F28" s="83">
        <v>0.30369909659816324</v>
      </c>
      <c r="G28" s="83">
        <v>0.30369909659816324</v>
      </c>
      <c r="H28" s="83">
        <v>0</v>
      </c>
      <c r="I28" s="83">
        <v>7.4085591837925301E-3</v>
      </c>
      <c r="J28" s="83">
        <v>7.4085591837925301E-3</v>
      </c>
      <c r="K28" s="83">
        <v>7.4085591837925301E-3</v>
      </c>
      <c r="L28" s="83">
        <v>7.4085591837925301E-3</v>
      </c>
    </row>
    <row r="29" spans="2:21" x14ac:dyDescent="0.25">
      <c r="B29" s="156"/>
      <c r="C29" s="146"/>
      <c r="D29" s="146"/>
      <c r="E29" s="146"/>
      <c r="F29" s="146"/>
      <c r="G29" s="146"/>
      <c r="H29" s="146"/>
      <c r="I29" s="146"/>
      <c r="J29" s="146"/>
      <c r="K29" s="146"/>
      <c r="L29" s="146"/>
    </row>
    <row r="30" spans="2:21" ht="15" customHeight="1" x14ac:dyDescent="0.25">
      <c r="B30" s="157" t="str">
        <f>B12</f>
        <v>EXECUÇÃO DE SERVIÇOS DE ADEQUAÇÕES E ANÁLISE DA QUALIDADE DE ENERGIA NA SUBESTAÇÕES</v>
      </c>
      <c r="C30" s="80">
        <v>0.2</v>
      </c>
      <c r="D30" s="80">
        <v>0.2</v>
      </c>
      <c r="E30" s="80">
        <v>0.2</v>
      </c>
      <c r="F30" s="80">
        <v>0.2</v>
      </c>
      <c r="G30" s="80">
        <v>0.2</v>
      </c>
      <c r="H30" s="80"/>
      <c r="I30" s="80"/>
      <c r="J30" s="80"/>
      <c r="K30" s="80"/>
      <c r="L30" s="80"/>
    </row>
    <row r="31" spans="2:21" x14ac:dyDescent="0.25">
      <c r="B31" s="158"/>
      <c r="C31" s="74"/>
      <c r="D31" s="74"/>
      <c r="E31" s="74"/>
      <c r="F31" s="74"/>
      <c r="G31" s="74"/>
      <c r="H31" s="74"/>
      <c r="I31" s="74"/>
      <c r="J31" s="74"/>
      <c r="K31" s="74"/>
      <c r="L31" s="74"/>
    </row>
    <row r="32" spans="2:21" ht="15" customHeight="1" x14ac:dyDescent="0.25">
      <c r="B32" s="155" t="str">
        <f>B14</f>
        <v>EXECUÇÃO DE REDE COMPACTA ALTA TENSÃO 15kV</v>
      </c>
      <c r="C32" s="77">
        <v>0.2</v>
      </c>
      <c r="D32" s="77">
        <v>0.2</v>
      </c>
      <c r="E32" s="77">
        <v>0.2</v>
      </c>
      <c r="F32" s="77">
        <v>0.2</v>
      </c>
      <c r="G32" s="77">
        <v>0.2</v>
      </c>
      <c r="H32" s="77"/>
      <c r="I32" s="77"/>
      <c r="J32" s="77"/>
      <c r="K32" s="77"/>
      <c r="L32" s="77"/>
    </row>
    <row r="33" spans="2:12" x14ac:dyDescent="0.25">
      <c r="B33" s="156"/>
      <c r="C33" s="146"/>
      <c r="D33" s="146"/>
      <c r="E33" s="146"/>
      <c r="F33" s="146"/>
      <c r="G33" s="146"/>
      <c r="H33" s="146"/>
      <c r="I33" s="146"/>
      <c r="J33" s="146"/>
      <c r="K33" s="146"/>
      <c r="L33" s="146"/>
    </row>
    <row r="34" spans="2:12" ht="15" customHeight="1" x14ac:dyDescent="0.25">
      <c r="B34" s="157" t="str">
        <f>B16</f>
        <v>EXECUÇÃO DE INFRAESTRUTURA ELÉTRICA E CIVIL</v>
      </c>
      <c r="C34" s="76">
        <v>0.2</v>
      </c>
      <c r="D34" s="76">
        <v>0.2</v>
      </c>
      <c r="E34" s="76">
        <v>0.2</v>
      </c>
      <c r="F34" s="76">
        <v>0.2</v>
      </c>
      <c r="G34" s="76">
        <v>0.2</v>
      </c>
      <c r="H34" s="76"/>
      <c r="I34" s="76"/>
      <c r="J34" s="76"/>
      <c r="K34" s="76"/>
      <c r="L34" s="76"/>
    </row>
    <row r="35" spans="2:12" x14ac:dyDescent="0.25">
      <c r="B35" s="158"/>
      <c r="C35" s="74"/>
      <c r="D35" s="74"/>
      <c r="E35" s="74"/>
      <c r="F35" s="74"/>
      <c r="G35" s="74"/>
      <c r="H35" s="74"/>
      <c r="I35" s="74"/>
      <c r="J35" s="74"/>
      <c r="K35" s="74"/>
      <c r="L35" s="74"/>
    </row>
    <row r="36" spans="2:12" x14ac:dyDescent="0.25">
      <c r="B36" s="73" t="s">
        <v>367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</row>
    <row r="37" spans="2:12" x14ac:dyDescent="0.25">
      <c r="B37" s="73" t="s">
        <v>366</v>
      </c>
      <c r="C37" s="74"/>
      <c r="D37" s="74"/>
      <c r="E37" s="74"/>
      <c r="F37" s="74"/>
      <c r="G37" s="74"/>
      <c r="H37" s="74"/>
      <c r="I37" s="74"/>
      <c r="J37" s="74"/>
      <c r="K37" s="74"/>
      <c r="L37" s="74"/>
    </row>
    <row r="39" spans="2:12" x14ac:dyDescent="0.25">
      <c r="B39" s="81" t="s">
        <v>363</v>
      </c>
      <c r="C39" s="82" t="s">
        <v>377</v>
      </c>
      <c r="D39" s="82" t="s">
        <v>378</v>
      </c>
      <c r="E39" s="82" t="s">
        <v>383</v>
      </c>
      <c r="F39" s="82" t="s">
        <v>384</v>
      </c>
      <c r="G39" s="82" t="s">
        <v>385</v>
      </c>
      <c r="H39" s="82" t="s">
        <v>386</v>
      </c>
      <c r="I39" s="82" t="s">
        <v>387</v>
      </c>
      <c r="J39" s="82" t="s">
        <v>388</v>
      </c>
      <c r="K39" s="82" t="s">
        <v>365</v>
      </c>
    </row>
    <row r="40" spans="2:12" x14ac:dyDescent="0.25">
      <c r="B40" s="157" t="str">
        <f>B22</f>
        <v>ADMNISTRAÇÃO LOCAL DA OBRA</v>
      </c>
      <c r="C40" s="76"/>
      <c r="D40" s="76"/>
      <c r="E40" s="76"/>
      <c r="F40" s="76"/>
      <c r="G40" s="76"/>
      <c r="H40" s="76"/>
      <c r="I40" s="76"/>
      <c r="J40" s="76"/>
      <c r="K40" s="84">
        <v>1</v>
      </c>
    </row>
    <row r="41" spans="2:12" x14ac:dyDescent="0.25">
      <c r="B41" s="158"/>
      <c r="C41" s="74"/>
      <c r="D41" s="74"/>
      <c r="E41" s="74"/>
      <c r="F41" s="74"/>
      <c r="G41" s="74"/>
      <c r="H41" s="74"/>
      <c r="I41" s="74"/>
      <c r="J41" s="74"/>
      <c r="K41" s="75"/>
    </row>
    <row r="42" spans="2:12" x14ac:dyDescent="0.25">
      <c r="B42" s="155" t="str">
        <f>B24</f>
        <v>CANTEIRO DE OBRAS</v>
      </c>
      <c r="C42" s="77"/>
      <c r="D42" s="77"/>
      <c r="E42" s="77"/>
      <c r="F42" s="77"/>
      <c r="G42" s="77"/>
      <c r="H42" s="77"/>
      <c r="I42" s="77"/>
      <c r="K42" s="85">
        <v>1</v>
      </c>
    </row>
    <row r="43" spans="2:12" x14ac:dyDescent="0.25">
      <c r="B43" s="156"/>
      <c r="C43" s="78">
        <v>0</v>
      </c>
      <c r="D43" s="78">
        <v>0</v>
      </c>
      <c r="E43" s="78">
        <v>0</v>
      </c>
      <c r="F43" s="78">
        <v>0</v>
      </c>
      <c r="G43" s="78">
        <v>0</v>
      </c>
      <c r="H43" s="78">
        <v>0</v>
      </c>
      <c r="I43" s="78">
        <v>0</v>
      </c>
      <c r="J43" s="78">
        <v>0</v>
      </c>
      <c r="K43" s="79"/>
    </row>
    <row r="44" spans="2:12" x14ac:dyDescent="0.25">
      <c r="B44" s="159" t="str">
        <f>B26</f>
        <v>REVITALIZAÇÃO DE QUADROS DE MEDIÇÃO DE ENERGIA</v>
      </c>
      <c r="C44" s="80"/>
      <c r="D44" s="80"/>
      <c r="E44" s="80"/>
      <c r="F44" s="80"/>
      <c r="G44" s="80"/>
      <c r="H44" s="80"/>
      <c r="I44" s="80"/>
      <c r="J44" s="80"/>
      <c r="K44" s="84">
        <v>1</v>
      </c>
    </row>
    <row r="45" spans="2:12" x14ac:dyDescent="0.25">
      <c r="B45" s="160"/>
      <c r="C45" s="74"/>
      <c r="D45" s="74"/>
      <c r="E45" s="74"/>
      <c r="F45" s="74"/>
      <c r="G45" s="74"/>
      <c r="H45" s="74"/>
      <c r="I45" s="74"/>
      <c r="J45" s="74"/>
      <c r="K45" s="75"/>
    </row>
    <row r="46" spans="2:12" x14ac:dyDescent="0.25">
      <c r="B46" s="155" t="str">
        <f>B28</f>
        <v>IMPLANTAÇÃO DE SISTEMA DE GERENCIAMENTO DE ENERGIA ELÉTRICA (MEDIDORES DE ENERGIA)</v>
      </c>
      <c r="C46" s="83">
        <v>7.4085591837925301E-3</v>
      </c>
      <c r="D46" s="83">
        <v>7.4085591837925301E-3</v>
      </c>
      <c r="E46" s="83">
        <v>7.4085591837925301E-3</v>
      </c>
      <c r="F46" s="83">
        <v>7.4085591837925301E-3</v>
      </c>
      <c r="G46" s="83">
        <v>7.4085591837925301E-3</v>
      </c>
      <c r="H46" s="83">
        <v>7.4085591837925301E-3</v>
      </c>
      <c r="I46" s="83">
        <v>7.4085591837925301E-3</v>
      </c>
      <c r="J46" s="83">
        <v>7.4085591837925301E-3</v>
      </c>
      <c r="K46" s="85">
        <v>1.0000000000000007</v>
      </c>
    </row>
    <row r="47" spans="2:12" x14ac:dyDescent="0.25">
      <c r="B47" s="156"/>
      <c r="C47" s="74"/>
      <c r="D47" s="74"/>
      <c r="E47" s="74"/>
      <c r="F47" s="74"/>
      <c r="G47" s="74"/>
      <c r="H47" s="74"/>
      <c r="I47" s="74"/>
      <c r="J47" s="74"/>
      <c r="K47" s="79"/>
    </row>
    <row r="48" spans="2:12" x14ac:dyDescent="0.25">
      <c r="B48" s="157" t="str">
        <f>B30</f>
        <v>EXECUÇÃO DE SERVIÇOS DE ADEQUAÇÕES E ANÁLISE DA QUALIDADE DE ENERGIA NA SUBESTAÇÕES</v>
      </c>
      <c r="C48" s="80"/>
      <c r="D48" s="80"/>
      <c r="E48" s="80"/>
      <c r="F48" s="80"/>
      <c r="G48" s="80"/>
      <c r="H48" s="80"/>
      <c r="I48" s="80"/>
      <c r="J48" s="80"/>
      <c r="K48" s="84">
        <v>1</v>
      </c>
    </row>
    <row r="49" spans="2:11" x14ac:dyDescent="0.25">
      <c r="B49" s="158"/>
      <c r="C49" s="74"/>
      <c r="D49" s="74"/>
      <c r="E49" s="74"/>
      <c r="F49" s="74"/>
      <c r="G49" s="74"/>
      <c r="H49" s="74"/>
      <c r="I49" s="74"/>
      <c r="J49" s="74"/>
      <c r="K49" s="75"/>
    </row>
    <row r="50" spans="2:11" x14ac:dyDescent="0.25">
      <c r="B50" s="155" t="str">
        <f>B32</f>
        <v>EXECUÇÃO DE REDE COMPACTA ALTA TENSÃO 15kV</v>
      </c>
      <c r="C50" s="77"/>
      <c r="D50" s="77"/>
      <c r="E50" s="77"/>
      <c r="F50" s="77"/>
      <c r="G50" s="77"/>
      <c r="H50" s="77"/>
      <c r="I50" s="77"/>
      <c r="J50" s="77"/>
      <c r="K50" s="85">
        <v>1</v>
      </c>
    </row>
    <row r="51" spans="2:11" x14ac:dyDescent="0.25">
      <c r="B51" s="156"/>
      <c r="C51" s="78">
        <v>0</v>
      </c>
      <c r="D51" s="78">
        <v>0</v>
      </c>
      <c r="E51" s="78">
        <v>0</v>
      </c>
      <c r="F51" s="78">
        <v>0</v>
      </c>
      <c r="G51" s="78">
        <v>0</v>
      </c>
      <c r="H51" s="78">
        <v>0</v>
      </c>
      <c r="I51" s="78">
        <v>0</v>
      </c>
      <c r="J51" s="78">
        <v>0</v>
      </c>
      <c r="K51" s="79"/>
    </row>
    <row r="52" spans="2:11" x14ac:dyDescent="0.25">
      <c r="B52" s="157" t="str">
        <f>B34</f>
        <v>EXECUÇÃO DE INFRAESTRUTURA ELÉTRICA E CIVIL</v>
      </c>
      <c r="C52" s="76"/>
      <c r="D52" s="76"/>
      <c r="E52" s="76"/>
      <c r="F52" s="76"/>
      <c r="G52" s="76"/>
      <c r="H52" s="76"/>
      <c r="I52" s="76"/>
      <c r="J52" s="76"/>
      <c r="K52" s="84"/>
    </row>
    <row r="53" spans="2:11" x14ac:dyDescent="0.25">
      <c r="B53" s="158"/>
      <c r="C53" s="74"/>
      <c r="D53" s="74"/>
      <c r="E53" s="74"/>
      <c r="F53" s="74"/>
      <c r="G53" s="74"/>
      <c r="H53" s="74"/>
      <c r="I53" s="74"/>
      <c r="J53" s="74"/>
      <c r="K53" s="75"/>
    </row>
    <row r="54" spans="2:11" x14ac:dyDescent="0.25">
      <c r="B54" s="73" t="s">
        <v>367</v>
      </c>
      <c r="C54" s="75"/>
      <c r="D54" s="75"/>
      <c r="E54" s="75"/>
      <c r="F54" s="75"/>
      <c r="G54" s="75"/>
      <c r="H54" s="75"/>
      <c r="I54" s="75"/>
      <c r="J54" s="75"/>
      <c r="K54" s="75"/>
    </row>
    <row r="55" spans="2:11" x14ac:dyDescent="0.25">
      <c r="B55" s="73" t="s">
        <v>366</v>
      </c>
      <c r="C55" s="75"/>
      <c r="D55" s="75"/>
      <c r="E55" s="75"/>
      <c r="F55" s="75"/>
      <c r="G55" s="75"/>
      <c r="H55" s="75"/>
      <c r="I55" s="75"/>
      <c r="J55" s="75"/>
    </row>
  </sheetData>
  <mergeCells count="21">
    <mergeCell ref="B52:B53"/>
    <mergeCell ref="B40:B41"/>
    <mergeCell ref="B42:B43"/>
    <mergeCell ref="B44:B45"/>
    <mergeCell ref="B46:B47"/>
    <mergeCell ref="B48:B49"/>
    <mergeCell ref="B50:B51"/>
    <mergeCell ref="B30:B31"/>
    <mergeCell ref="B32:B33"/>
    <mergeCell ref="B34:B35"/>
    <mergeCell ref="B16:B17"/>
    <mergeCell ref="B22:B23"/>
    <mergeCell ref="B24:B25"/>
    <mergeCell ref="B26:B27"/>
    <mergeCell ref="B28:B29"/>
    <mergeCell ref="B14:B15"/>
    <mergeCell ref="B4:B5"/>
    <mergeCell ref="B6:B7"/>
    <mergeCell ref="B8:B9"/>
    <mergeCell ref="B10:B11"/>
    <mergeCell ref="B12:B13"/>
  </mergeCells>
  <phoneticPr fontId="3" type="noConversion"/>
  <pageMargins left="0.25" right="0.25" top="0.75" bottom="0.75" header="0.3" footer="0.3"/>
  <pageSetup paperSize="9" scale="50" fitToHeight="0" orientation="landscape" r:id="rId1"/>
  <ignoredErrors>
    <ignoredError sqref="U6 U11:U12 U8:U9 U1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982"/>
  <sheetViews>
    <sheetView showGridLines="0" zoomScale="84" zoomScaleNormal="70" zoomScaleSheetLayoutView="108" workbookViewId="0">
      <selection activeCell="B2" sqref="B2:J39"/>
    </sheetView>
  </sheetViews>
  <sheetFormatPr defaultColWidth="12.28515625" defaultRowHeight="15" customHeight="1" x14ac:dyDescent="0.25"/>
  <cols>
    <col min="1" max="1" width="12.28515625" style="43"/>
    <col min="2" max="2" width="6.85546875" style="43" customWidth="1"/>
    <col min="3" max="3" width="11.28515625" style="43" customWidth="1"/>
    <col min="4" max="4" width="12.7109375" style="43" customWidth="1"/>
    <col min="5" max="5" width="6.85546875" style="43" customWidth="1"/>
    <col min="6" max="7" width="7.42578125" style="43" customWidth="1"/>
    <col min="8" max="8" width="19.42578125" style="43" customWidth="1"/>
    <col min="9" max="9" width="12" style="43" customWidth="1"/>
    <col min="10" max="27" width="7.42578125" style="43" customWidth="1"/>
    <col min="28" max="16384" width="12.28515625" style="43"/>
  </cols>
  <sheetData>
    <row r="1" spans="2:10" ht="15" customHeight="1" thickBot="1" x14ac:dyDescent="0.3"/>
    <row r="2" spans="2:10" ht="20.25" customHeight="1" thickBot="1" x14ac:dyDescent="0.3">
      <c r="B2" s="180" t="s">
        <v>361</v>
      </c>
      <c r="C2" s="181"/>
      <c r="D2" s="181"/>
      <c r="E2" s="181"/>
      <c r="F2" s="181"/>
      <c r="G2" s="181"/>
      <c r="H2" s="181"/>
      <c r="I2" s="181"/>
      <c r="J2" s="182"/>
    </row>
    <row r="3" spans="2:10" ht="12.75" x14ac:dyDescent="0.25">
      <c r="B3" s="183"/>
      <c r="C3" s="162"/>
      <c r="D3" s="162"/>
      <c r="E3" s="162"/>
      <c r="F3" s="162"/>
      <c r="G3" s="162"/>
      <c r="H3" s="162"/>
      <c r="I3" s="162"/>
      <c r="J3" s="184"/>
    </row>
    <row r="4" spans="2:10" ht="15.75" customHeight="1" x14ac:dyDescent="0.25">
      <c r="B4" s="185" t="s">
        <v>301</v>
      </c>
      <c r="C4" s="162"/>
      <c r="D4" s="162"/>
      <c r="E4" s="162"/>
      <c r="F4" s="162"/>
      <c r="G4" s="162"/>
      <c r="H4" s="162"/>
      <c r="I4" s="162"/>
      <c r="J4" s="184"/>
    </row>
    <row r="5" spans="2:10" ht="15.75" customHeight="1" x14ac:dyDescent="0.25">
      <c r="B5" s="186" t="s">
        <v>302</v>
      </c>
      <c r="C5" s="162"/>
      <c r="D5" s="162"/>
      <c r="E5" s="162"/>
      <c r="F5" s="162"/>
      <c r="G5" s="162"/>
      <c r="H5" s="162"/>
      <c r="I5" s="169"/>
      <c r="J5" s="47"/>
    </row>
    <row r="6" spans="2:10" ht="15.75" customHeight="1" thickBot="1" x14ac:dyDescent="0.3">
      <c r="B6" s="48"/>
      <c r="C6" s="49"/>
      <c r="D6" s="49"/>
      <c r="E6" s="49"/>
      <c r="F6" s="49"/>
      <c r="G6" s="49"/>
      <c r="H6" s="49"/>
      <c r="I6" s="50" t="s">
        <v>303</v>
      </c>
      <c r="J6" s="47"/>
    </row>
    <row r="7" spans="2:10" ht="15.75" customHeight="1" x14ac:dyDescent="0.25">
      <c r="B7" s="51"/>
      <c r="C7" s="62" t="s">
        <v>304</v>
      </c>
      <c r="D7" s="187" t="s">
        <v>305</v>
      </c>
      <c r="E7" s="188"/>
      <c r="F7" s="188"/>
      <c r="G7" s="188"/>
      <c r="H7" s="188"/>
      <c r="I7" s="63" t="s">
        <v>306</v>
      </c>
      <c r="J7" s="47"/>
    </row>
    <row r="8" spans="2:10" ht="15.75" customHeight="1" x14ac:dyDescent="0.25">
      <c r="B8" s="51"/>
      <c r="C8" s="170" t="s">
        <v>307</v>
      </c>
      <c r="D8" s="162"/>
      <c r="E8" s="162"/>
      <c r="F8" s="162"/>
      <c r="G8" s="162"/>
      <c r="H8" s="162"/>
      <c r="I8" s="171"/>
      <c r="J8" s="47"/>
    </row>
    <row r="9" spans="2:10" ht="15.75" customHeight="1" x14ac:dyDescent="0.25">
      <c r="B9" s="51"/>
      <c r="C9" s="170" t="s">
        <v>308</v>
      </c>
      <c r="D9" s="172" t="s">
        <v>117</v>
      </c>
      <c r="E9" s="162"/>
      <c r="F9" s="162"/>
      <c r="G9" s="162"/>
      <c r="H9" s="162"/>
      <c r="I9" s="53"/>
      <c r="J9" s="47"/>
    </row>
    <row r="10" spans="2:10" ht="15.75" customHeight="1" x14ac:dyDescent="0.25">
      <c r="B10" s="51"/>
      <c r="C10" s="162"/>
      <c r="D10" s="172" t="s">
        <v>309</v>
      </c>
      <c r="E10" s="162"/>
      <c r="F10" s="162"/>
      <c r="G10" s="162"/>
      <c r="H10" s="162"/>
      <c r="I10" s="53"/>
      <c r="J10" s="47"/>
    </row>
    <row r="11" spans="2:10" ht="15.75" customHeight="1" x14ac:dyDescent="0.25">
      <c r="B11" s="51"/>
      <c r="C11" s="162"/>
      <c r="D11" s="172" t="s">
        <v>118</v>
      </c>
      <c r="E11" s="162"/>
      <c r="F11" s="162"/>
      <c r="G11" s="162"/>
      <c r="H11" s="162"/>
      <c r="I11" s="53"/>
      <c r="J11" s="47"/>
    </row>
    <row r="12" spans="2:10" ht="15.75" customHeight="1" x14ac:dyDescent="0.25">
      <c r="B12" s="51"/>
      <c r="C12" s="162"/>
      <c r="D12" s="172" t="s">
        <v>310</v>
      </c>
      <c r="E12" s="162"/>
      <c r="F12" s="162"/>
      <c r="G12" s="162"/>
      <c r="H12" s="162"/>
      <c r="I12" s="53"/>
      <c r="J12" s="47"/>
    </row>
    <row r="13" spans="2:10" ht="15.75" customHeight="1" x14ac:dyDescent="0.25">
      <c r="B13" s="51"/>
      <c r="C13" s="168" t="s">
        <v>311</v>
      </c>
      <c r="D13" s="162"/>
      <c r="E13" s="162"/>
      <c r="F13" s="162"/>
      <c r="G13" s="162"/>
      <c r="H13" s="169"/>
      <c r="I13" s="54">
        <v>0</v>
      </c>
      <c r="J13" s="47"/>
    </row>
    <row r="14" spans="2:10" ht="15.75" customHeight="1" x14ac:dyDescent="0.25">
      <c r="B14" s="51"/>
      <c r="C14" s="170" t="s">
        <v>312</v>
      </c>
      <c r="D14" s="162"/>
      <c r="E14" s="162"/>
      <c r="F14" s="162"/>
      <c r="G14" s="162"/>
      <c r="H14" s="162"/>
      <c r="I14" s="171"/>
      <c r="J14" s="47"/>
    </row>
    <row r="15" spans="2:10" ht="15.75" customHeight="1" x14ac:dyDescent="0.25">
      <c r="B15" s="51"/>
      <c r="C15" s="170" t="s">
        <v>313</v>
      </c>
      <c r="D15" s="172" t="s">
        <v>314</v>
      </c>
      <c r="E15" s="162"/>
      <c r="F15" s="162"/>
      <c r="G15" s="162"/>
      <c r="H15" s="162"/>
      <c r="I15" s="53"/>
      <c r="J15" s="47"/>
    </row>
    <row r="16" spans="2:10" ht="15.75" customHeight="1" x14ac:dyDescent="0.25">
      <c r="B16" s="51"/>
      <c r="C16" s="162"/>
      <c r="D16" s="172" t="s">
        <v>315</v>
      </c>
      <c r="E16" s="162"/>
      <c r="F16" s="162"/>
      <c r="G16" s="162"/>
      <c r="H16" s="162"/>
      <c r="I16" s="53"/>
      <c r="J16" s="47"/>
    </row>
    <row r="17" spans="2:10" ht="15.75" customHeight="1" x14ac:dyDescent="0.25">
      <c r="B17" s="51"/>
      <c r="C17" s="162"/>
      <c r="D17" s="172" t="s">
        <v>316</v>
      </c>
      <c r="E17" s="162"/>
      <c r="F17" s="162"/>
      <c r="G17" s="162"/>
      <c r="H17" s="162"/>
      <c r="I17" s="53"/>
      <c r="J17" s="47"/>
    </row>
    <row r="18" spans="2:10" ht="15.75" customHeight="1" x14ac:dyDescent="0.25">
      <c r="B18" s="51"/>
      <c r="C18" s="162"/>
      <c r="D18" s="172" t="s">
        <v>317</v>
      </c>
      <c r="E18" s="162"/>
      <c r="F18" s="162"/>
      <c r="G18" s="162"/>
      <c r="H18" s="162"/>
      <c r="I18" s="53"/>
      <c r="J18" s="47"/>
    </row>
    <row r="19" spans="2:10" ht="15.75" customHeight="1" x14ac:dyDescent="0.25">
      <c r="B19" s="51"/>
      <c r="C19" s="168" t="s">
        <v>318</v>
      </c>
      <c r="D19" s="162"/>
      <c r="E19" s="162"/>
      <c r="F19" s="162"/>
      <c r="G19" s="162"/>
      <c r="H19" s="169"/>
      <c r="I19" s="54">
        <v>0</v>
      </c>
      <c r="J19" s="47"/>
    </row>
    <row r="20" spans="2:10" ht="15.75" customHeight="1" x14ac:dyDescent="0.25">
      <c r="B20" s="51"/>
      <c r="C20" s="170" t="s">
        <v>319</v>
      </c>
      <c r="D20" s="162"/>
      <c r="E20" s="162"/>
      <c r="F20" s="162"/>
      <c r="G20" s="162"/>
      <c r="H20" s="162"/>
      <c r="I20" s="171"/>
      <c r="J20" s="47"/>
    </row>
    <row r="21" spans="2:10" ht="15.75" customHeight="1" x14ac:dyDescent="0.25">
      <c r="B21" s="51"/>
      <c r="C21" s="52" t="s">
        <v>320</v>
      </c>
      <c r="D21" s="172" t="s">
        <v>321</v>
      </c>
      <c r="E21" s="162"/>
      <c r="F21" s="162"/>
      <c r="G21" s="162"/>
      <c r="H21" s="162"/>
      <c r="I21" s="53">
        <v>0</v>
      </c>
      <c r="J21" s="47"/>
    </row>
    <row r="22" spans="2:10" ht="15.75" customHeight="1" x14ac:dyDescent="0.25">
      <c r="B22" s="51"/>
      <c r="C22" s="168" t="s">
        <v>322</v>
      </c>
      <c r="D22" s="162"/>
      <c r="E22" s="162"/>
      <c r="F22" s="162"/>
      <c r="G22" s="162"/>
      <c r="H22" s="169"/>
      <c r="I22" s="54">
        <v>0</v>
      </c>
      <c r="J22" s="47"/>
    </row>
    <row r="23" spans="2:10" ht="15.75" customHeight="1" thickBot="1" x14ac:dyDescent="0.3">
      <c r="B23" s="51"/>
      <c r="C23" s="173" t="s">
        <v>2</v>
      </c>
      <c r="D23" s="174"/>
      <c r="E23" s="174"/>
      <c r="F23" s="174"/>
      <c r="G23" s="174"/>
      <c r="H23" s="174"/>
      <c r="I23" s="64">
        <v>0</v>
      </c>
      <c r="J23" s="47"/>
    </row>
    <row r="24" spans="2:10" ht="15.75" customHeight="1" x14ac:dyDescent="0.25">
      <c r="B24" s="48"/>
      <c r="C24" s="55"/>
      <c r="D24" s="55"/>
      <c r="E24" s="55"/>
      <c r="F24" s="55"/>
      <c r="G24" s="55"/>
      <c r="H24" s="55"/>
      <c r="I24" s="55"/>
      <c r="J24" s="47"/>
    </row>
    <row r="25" spans="2:10" ht="15.75" customHeight="1" x14ac:dyDescent="0.25">
      <c r="B25" s="48"/>
      <c r="C25" s="175"/>
      <c r="D25" s="162"/>
      <c r="E25" s="162"/>
      <c r="F25" s="162"/>
      <c r="G25" s="162"/>
      <c r="H25" s="162"/>
      <c r="I25" s="162"/>
      <c r="J25" s="47"/>
    </row>
    <row r="26" spans="2:10" ht="15.75" customHeight="1" x14ac:dyDescent="0.25">
      <c r="B26" s="48"/>
      <c r="C26" s="176"/>
      <c r="D26" s="177"/>
      <c r="E26" s="56"/>
      <c r="F26" s="178"/>
      <c r="G26" s="179"/>
      <c r="H26" s="178"/>
      <c r="I26" s="167"/>
      <c r="J26" s="47"/>
    </row>
    <row r="27" spans="2:10" ht="15.75" customHeight="1" x14ac:dyDescent="0.25">
      <c r="B27" s="48"/>
      <c r="C27" s="162"/>
      <c r="D27" s="162"/>
      <c r="E27" s="57"/>
      <c r="F27" s="162"/>
      <c r="G27" s="162"/>
      <c r="H27" s="162"/>
      <c r="I27" s="162"/>
      <c r="J27" s="47"/>
    </row>
    <row r="28" spans="2:10" ht="15.75" customHeight="1" x14ac:dyDescent="0.25">
      <c r="B28" s="48"/>
      <c r="C28" s="55"/>
      <c r="D28" s="55"/>
      <c r="E28" s="55"/>
      <c r="F28" s="55"/>
      <c r="G28" s="55"/>
      <c r="H28" s="55"/>
      <c r="I28" s="55"/>
      <c r="J28" s="47"/>
    </row>
    <row r="29" spans="2:10" ht="15.75" customHeight="1" x14ac:dyDescent="0.25">
      <c r="B29" s="48"/>
      <c r="C29" s="57" t="s">
        <v>323</v>
      </c>
      <c r="D29" s="161" t="s">
        <v>324</v>
      </c>
      <c r="E29" s="162"/>
      <c r="F29" s="162"/>
      <c r="G29" s="162"/>
      <c r="H29" s="162"/>
      <c r="I29" s="162"/>
      <c r="J29" s="47"/>
    </row>
    <row r="30" spans="2:10" ht="15.75" customHeight="1" x14ac:dyDescent="0.25">
      <c r="B30" s="48"/>
      <c r="C30" s="57" t="s">
        <v>325</v>
      </c>
      <c r="D30" s="161" t="s">
        <v>326</v>
      </c>
      <c r="E30" s="162"/>
      <c r="F30" s="162"/>
      <c r="G30" s="162"/>
      <c r="H30" s="162"/>
      <c r="I30" s="162"/>
      <c r="J30" s="47"/>
    </row>
    <row r="31" spans="2:10" ht="15.75" customHeight="1" x14ac:dyDescent="0.25">
      <c r="B31" s="48"/>
      <c r="C31" s="57" t="s">
        <v>327</v>
      </c>
      <c r="D31" s="161" t="s">
        <v>328</v>
      </c>
      <c r="E31" s="162"/>
      <c r="F31" s="162"/>
      <c r="G31" s="162"/>
      <c r="H31" s="162"/>
      <c r="I31" s="162"/>
      <c r="J31" s="47"/>
    </row>
    <row r="32" spans="2:10" ht="15.75" customHeight="1" x14ac:dyDescent="0.25">
      <c r="B32" s="48"/>
      <c r="C32" s="57" t="s">
        <v>329</v>
      </c>
      <c r="D32" s="161" t="s">
        <v>330</v>
      </c>
      <c r="E32" s="162"/>
      <c r="F32" s="162"/>
      <c r="G32" s="162"/>
      <c r="H32" s="162"/>
      <c r="I32" s="162"/>
      <c r="J32" s="47"/>
    </row>
    <row r="33" spans="2:10" ht="15.75" customHeight="1" x14ac:dyDescent="0.25">
      <c r="B33" s="48"/>
      <c r="C33" s="57" t="s">
        <v>331</v>
      </c>
      <c r="D33" s="161" t="s">
        <v>332</v>
      </c>
      <c r="E33" s="162"/>
      <c r="F33" s="162"/>
      <c r="G33" s="162"/>
      <c r="H33" s="162"/>
      <c r="I33" s="162"/>
      <c r="J33" s="47"/>
    </row>
    <row r="34" spans="2:10" ht="15.75" customHeight="1" x14ac:dyDescent="0.25">
      <c r="B34" s="48"/>
      <c r="C34" s="57" t="s">
        <v>333</v>
      </c>
      <c r="D34" s="161" t="s">
        <v>334</v>
      </c>
      <c r="E34" s="162"/>
      <c r="F34" s="162"/>
      <c r="G34" s="162"/>
      <c r="H34" s="162"/>
      <c r="I34" s="162"/>
      <c r="J34" s="47"/>
    </row>
    <row r="35" spans="2:10" ht="15.75" customHeight="1" x14ac:dyDescent="0.25">
      <c r="B35" s="48"/>
      <c r="C35" s="57" t="s">
        <v>335</v>
      </c>
      <c r="D35" s="161" t="s">
        <v>336</v>
      </c>
      <c r="E35" s="162"/>
      <c r="F35" s="162"/>
      <c r="G35" s="162"/>
      <c r="H35" s="162"/>
      <c r="I35" s="162"/>
      <c r="J35" s="47"/>
    </row>
    <row r="36" spans="2:10" ht="15.75" customHeight="1" x14ac:dyDescent="0.25">
      <c r="B36" s="48"/>
      <c r="C36" s="58"/>
      <c r="D36" s="163" t="s">
        <v>337</v>
      </c>
      <c r="E36" s="162"/>
      <c r="F36" s="162"/>
      <c r="G36" s="162"/>
      <c r="H36" s="162"/>
      <c r="I36" s="162"/>
      <c r="J36" s="47"/>
    </row>
    <row r="37" spans="2:10" ht="15.75" customHeight="1" x14ac:dyDescent="0.25">
      <c r="B37" s="48"/>
      <c r="C37" s="55"/>
      <c r="D37" s="55"/>
      <c r="E37" s="55"/>
      <c r="F37" s="55"/>
      <c r="G37" s="55"/>
      <c r="H37" s="55"/>
      <c r="I37" s="55"/>
      <c r="J37" s="47"/>
    </row>
    <row r="38" spans="2:10" ht="15.75" customHeight="1" x14ac:dyDescent="0.25">
      <c r="B38" s="48"/>
      <c r="C38" s="164" t="s">
        <v>338</v>
      </c>
      <c r="D38" s="162"/>
      <c r="E38" s="162"/>
      <c r="F38" s="162"/>
      <c r="G38" s="162"/>
      <c r="H38" s="162"/>
      <c r="I38" s="162"/>
      <c r="J38" s="47"/>
    </row>
    <row r="39" spans="2:10" ht="15.75" customHeight="1" thickBot="1" x14ac:dyDescent="0.3">
      <c r="B39" s="59"/>
      <c r="C39" s="165" t="s">
        <v>339</v>
      </c>
      <c r="D39" s="166"/>
      <c r="E39" s="166"/>
      <c r="F39" s="166"/>
      <c r="G39" s="166"/>
      <c r="H39" s="166"/>
      <c r="I39" s="166"/>
      <c r="J39" s="60"/>
    </row>
    <row r="40" spans="2:10" ht="15.75" customHeight="1" x14ac:dyDescent="0.25"/>
    <row r="41" spans="2:10" ht="15.75" customHeight="1" x14ac:dyDescent="0.25"/>
    <row r="42" spans="2:10" ht="15.75" customHeight="1" x14ac:dyDescent="0.25"/>
    <row r="43" spans="2:10" ht="15.75" customHeight="1" x14ac:dyDescent="0.25">
      <c r="C43" s="61" t="s">
        <v>340</v>
      </c>
    </row>
    <row r="44" spans="2:10" ht="15.75" customHeight="1" x14ac:dyDescent="0.25"/>
    <row r="45" spans="2:10" ht="15.75" customHeight="1" x14ac:dyDescent="0.25"/>
    <row r="46" spans="2:10" ht="15.75" customHeight="1" x14ac:dyDescent="0.25"/>
    <row r="47" spans="2:10" ht="15.75" customHeight="1" x14ac:dyDescent="0.25"/>
    <row r="48" spans="2:10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</sheetData>
  <mergeCells count="40">
    <mergeCell ref="C13:H13"/>
    <mergeCell ref="B2:J2"/>
    <mergeCell ref="B3:J3"/>
    <mergeCell ref="B4:J4"/>
    <mergeCell ref="B5:I5"/>
    <mergeCell ref="D7:H7"/>
    <mergeCell ref="C8:I8"/>
    <mergeCell ref="C9:C12"/>
    <mergeCell ref="D9:H9"/>
    <mergeCell ref="D10:H10"/>
    <mergeCell ref="D11:H11"/>
    <mergeCell ref="D12:H12"/>
    <mergeCell ref="C14:I14"/>
    <mergeCell ref="C15:C18"/>
    <mergeCell ref="D15:H15"/>
    <mergeCell ref="D16:H16"/>
    <mergeCell ref="D17:H17"/>
    <mergeCell ref="D18:H18"/>
    <mergeCell ref="I26:I27"/>
    <mergeCell ref="C19:H19"/>
    <mergeCell ref="C20:I20"/>
    <mergeCell ref="D21:H21"/>
    <mergeCell ref="C22:H22"/>
    <mergeCell ref="C23:H23"/>
    <mergeCell ref="C25:I25"/>
    <mergeCell ref="C26:C27"/>
    <mergeCell ref="D26:D27"/>
    <mergeCell ref="F26:F27"/>
    <mergeCell ref="G26:G27"/>
    <mergeCell ref="H26:H27"/>
    <mergeCell ref="D35:I35"/>
    <mergeCell ref="D36:I36"/>
    <mergeCell ref="C38:I38"/>
    <mergeCell ref="C39:I39"/>
    <mergeCell ref="D29:I29"/>
    <mergeCell ref="D30:I30"/>
    <mergeCell ref="D31:I31"/>
    <mergeCell ref="D32:I32"/>
    <mergeCell ref="D33:I33"/>
    <mergeCell ref="D34:I34"/>
  </mergeCells>
  <printOptions horizontalCentered="1"/>
  <pageMargins left="0.70866141732283472" right="0.70866141732283472" top="0.74803149606299213" bottom="0.74803149606299213" header="0" footer="0"/>
  <pageSetup scale="7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985"/>
  <sheetViews>
    <sheetView showGridLines="0" topLeftCell="A30" zoomScaleNormal="100" zoomScaleSheetLayoutView="107" workbookViewId="0">
      <selection activeCell="B5" sqref="B5:J43"/>
    </sheetView>
  </sheetViews>
  <sheetFormatPr defaultColWidth="12.28515625" defaultRowHeight="15" customHeight="1" x14ac:dyDescent="0.25"/>
  <cols>
    <col min="1" max="1" width="12.28515625" style="43"/>
    <col min="2" max="6" width="7.42578125" style="43" customWidth="1"/>
    <col min="7" max="7" width="13.42578125" style="43" customWidth="1"/>
    <col min="8" max="8" width="20.140625" style="43" customWidth="1"/>
    <col min="9" max="9" width="14.42578125" style="43" customWidth="1"/>
    <col min="10" max="10" width="6.140625" style="43" customWidth="1"/>
    <col min="11" max="18" width="7.42578125" style="43" customWidth="1"/>
    <col min="19" max="16384" width="12.28515625" style="43"/>
  </cols>
  <sheetData>
    <row r="4" spans="2:10" ht="15" customHeight="1" thickBot="1" x14ac:dyDescent="0.3"/>
    <row r="5" spans="2:10" ht="16.5" thickBot="1" x14ac:dyDescent="0.3">
      <c r="B5" s="196" t="s">
        <v>362</v>
      </c>
      <c r="C5" s="197"/>
      <c r="D5" s="197"/>
      <c r="E5" s="197"/>
      <c r="F5" s="197"/>
      <c r="G5" s="197"/>
      <c r="H5" s="197"/>
      <c r="I5" s="197"/>
      <c r="J5" s="198"/>
    </row>
    <row r="6" spans="2:10" ht="15.75" customHeight="1" x14ac:dyDescent="0.25">
      <c r="B6" s="183"/>
      <c r="C6" s="162"/>
      <c r="D6" s="162"/>
      <c r="E6" s="162"/>
      <c r="F6" s="162"/>
      <c r="G6" s="162"/>
      <c r="H6" s="162"/>
      <c r="I6" s="162"/>
      <c r="J6" s="184"/>
    </row>
    <row r="7" spans="2:10" ht="15.75" customHeight="1" x14ac:dyDescent="0.25">
      <c r="B7" s="185" t="s">
        <v>301</v>
      </c>
      <c r="C7" s="162"/>
      <c r="D7" s="162"/>
      <c r="E7" s="162"/>
      <c r="F7" s="162"/>
      <c r="G7" s="162"/>
      <c r="H7" s="162"/>
      <c r="I7" s="162"/>
      <c r="J7" s="184"/>
    </row>
    <row r="8" spans="2:10" ht="15.75" customHeight="1" x14ac:dyDescent="0.25">
      <c r="B8" s="186" t="s">
        <v>341</v>
      </c>
      <c r="C8" s="162"/>
      <c r="D8" s="162"/>
      <c r="E8" s="162"/>
      <c r="F8" s="162"/>
      <c r="G8" s="162"/>
      <c r="H8" s="162"/>
      <c r="I8" s="169"/>
      <c r="J8" s="47"/>
    </row>
    <row r="9" spans="2:10" ht="15.75" customHeight="1" x14ac:dyDescent="0.25">
      <c r="B9" s="48"/>
      <c r="C9" s="179"/>
      <c r="D9" s="162"/>
      <c r="E9" s="162"/>
      <c r="F9" s="162"/>
      <c r="G9" s="162"/>
      <c r="H9" s="162"/>
      <c r="I9" s="162"/>
      <c r="J9" s="47"/>
    </row>
    <row r="10" spans="2:10" ht="15.75" customHeight="1" thickBot="1" x14ac:dyDescent="0.3">
      <c r="B10" s="48"/>
      <c r="C10" s="55"/>
      <c r="D10" s="55"/>
      <c r="E10" s="55"/>
      <c r="F10" s="55"/>
      <c r="G10" s="55"/>
      <c r="H10" s="55"/>
      <c r="I10" s="57" t="s">
        <v>303</v>
      </c>
      <c r="J10" s="47"/>
    </row>
    <row r="11" spans="2:10" ht="15.75" customHeight="1" x14ac:dyDescent="0.25">
      <c r="B11" s="48"/>
      <c r="C11" s="70" t="s">
        <v>304</v>
      </c>
      <c r="D11" s="194" t="s">
        <v>305</v>
      </c>
      <c r="E11" s="195"/>
      <c r="F11" s="195"/>
      <c r="G11" s="195"/>
      <c r="H11" s="195"/>
      <c r="I11" s="71" t="s">
        <v>306</v>
      </c>
      <c r="J11" s="47"/>
    </row>
    <row r="12" spans="2:10" ht="15.75" customHeight="1" x14ac:dyDescent="0.25">
      <c r="B12" s="48"/>
      <c r="C12" s="190" t="s">
        <v>307</v>
      </c>
      <c r="D12" s="162"/>
      <c r="E12" s="162"/>
      <c r="F12" s="162"/>
      <c r="G12" s="162"/>
      <c r="H12" s="162"/>
      <c r="I12" s="184"/>
      <c r="J12" s="47"/>
    </row>
    <row r="13" spans="2:10" ht="15.75" customHeight="1" x14ac:dyDescent="0.25">
      <c r="B13" s="48"/>
      <c r="C13" s="190" t="s">
        <v>308</v>
      </c>
      <c r="D13" s="172" t="s">
        <v>117</v>
      </c>
      <c r="E13" s="162"/>
      <c r="F13" s="162"/>
      <c r="G13" s="162"/>
      <c r="H13" s="162"/>
      <c r="I13" s="66"/>
      <c r="J13" s="47"/>
    </row>
    <row r="14" spans="2:10" ht="15.75" customHeight="1" x14ac:dyDescent="0.25">
      <c r="B14" s="48"/>
      <c r="C14" s="193"/>
      <c r="D14" s="172" t="s">
        <v>309</v>
      </c>
      <c r="E14" s="162"/>
      <c r="F14" s="162"/>
      <c r="G14" s="162"/>
      <c r="H14" s="162"/>
      <c r="I14" s="66"/>
      <c r="J14" s="47"/>
    </row>
    <row r="15" spans="2:10" ht="15.75" customHeight="1" x14ac:dyDescent="0.25">
      <c r="B15" s="48"/>
      <c r="C15" s="193"/>
      <c r="D15" s="172" t="s">
        <v>118</v>
      </c>
      <c r="E15" s="162"/>
      <c r="F15" s="162"/>
      <c r="G15" s="162"/>
      <c r="H15" s="162"/>
      <c r="I15" s="66"/>
      <c r="J15" s="47"/>
    </row>
    <row r="16" spans="2:10" ht="15.75" customHeight="1" x14ac:dyDescent="0.25">
      <c r="B16" s="48"/>
      <c r="C16" s="193"/>
      <c r="D16" s="172" t="s">
        <v>310</v>
      </c>
      <c r="E16" s="162"/>
      <c r="F16" s="162"/>
      <c r="G16" s="162"/>
      <c r="H16" s="162"/>
      <c r="I16" s="66"/>
      <c r="J16" s="47"/>
    </row>
    <row r="17" spans="2:10" ht="15.75" customHeight="1" x14ac:dyDescent="0.25">
      <c r="B17" s="48"/>
      <c r="C17" s="189" t="s">
        <v>311</v>
      </c>
      <c r="D17" s="162"/>
      <c r="E17" s="162"/>
      <c r="F17" s="162"/>
      <c r="G17" s="162"/>
      <c r="H17" s="169"/>
      <c r="I17" s="67">
        <v>0</v>
      </c>
      <c r="J17" s="47"/>
    </row>
    <row r="18" spans="2:10" ht="15.75" customHeight="1" x14ac:dyDescent="0.25">
      <c r="B18" s="48"/>
      <c r="C18" s="190" t="s">
        <v>312</v>
      </c>
      <c r="D18" s="162"/>
      <c r="E18" s="162"/>
      <c r="F18" s="162"/>
      <c r="G18" s="162"/>
      <c r="H18" s="162"/>
      <c r="I18" s="184"/>
      <c r="J18" s="47"/>
    </row>
    <row r="19" spans="2:10" ht="15.75" customHeight="1" x14ac:dyDescent="0.25">
      <c r="B19" s="48"/>
      <c r="C19" s="190" t="s">
        <v>313</v>
      </c>
      <c r="D19" s="172" t="s">
        <v>314</v>
      </c>
      <c r="E19" s="162"/>
      <c r="F19" s="162"/>
      <c r="G19" s="162"/>
      <c r="H19" s="162"/>
      <c r="I19" s="66"/>
      <c r="J19" s="47"/>
    </row>
    <row r="20" spans="2:10" ht="15.75" customHeight="1" x14ac:dyDescent="0.25">
      <c r="B20" s="48"/>
      <c r="C20" s="193"/>
      <c r="D20" s="172" t="s">
        <v>315</v>
      </c>
      <c r="E20" s="162"/>
      <c r="F20" s="162"/>
      <c r="G20" s="162"/>
      <c r="H20" s="162"/>
      <c r="I20" s="66"/>
      <c r="J20" s="47"/>
    </row>
    <row r="21" spans="2:10" ht="15.75" customHeight="1" x14ac:dyDescent="0.25">
      <c r="B21" s="48"/>
      <c r="C21" s="193"/>
      <c r="D21" s="172" t="s">
        <v>316</v>
      </c>
      <c r="E21" s="162"/>
      <c r="F21" s="162"/>
      <c r="G21" s="162"/>
      <c r="H21" s="162"/>
      <c r="I21" s="66"/>
      <c r="J21" s="47"/>
    </row>
    <row r="22" spans="2:10" ht="15.75" customHeight="1" x14ac:dyDescent="0.25">
      <c r="B22" s="48"/>
      <c r="C22" s="193"/>
      <c r="D22" s="172" t="s">
        <v>317</v>
      </c>
      <c r="E22" s="162"/>
      <c r="F22" s="162"/>
      <c r="G22" s="162"/>
      <c r="H22" s="162"/>
      <c r="I22" s="66"/>
      <c r="J22" s="47"/>
    </row>
    <row r="23" spans="2:10" ht="15.75" customHeight="1" x14ac:dyDescent="0.25">
      <c r="B23" s="48"/>
      <c r="C23" s="189" t="s">
        <v>318</v>
      </c>
      <c r="D23" s="162"/>
      <c r="E23" s="162"/>
      <c r="F23" s="162"/>
      <c r="G23" s="162"/>
      <c r="H23" s="169"/>
      <c r="I23" s="67">
        <v>0</v>
      </c>
      <c r="J23" s="47"/>
    </row>
    <row r="24" spans="2:10" ht="15.75" customHeight="1" x14ac:dyDescent="0.25">
      <c r="B24" s="48"/>
      <c r="C24" s="190" t="s">
        <v>319</v>
      </c>
      <c r="D24" s="162"/>
      <c r="E24" s="162"/>
      <c r="F24" s="162"/>
      <c r="G24" s="162"/>
      <c r="H24" s="162"/>
      <c r="I24" s="184"/>
      <c r="J24" s="47"/>
    </row>
    <row r="25" spans="2:10" ht="15.75" customHeight="1" x14ac:dyDescent="0.25">
      <c r="B25" s="48"/>
      <c r="C25" s="65" t="s">
        <v>320</v>
      </c>
      <c r="D25" s="172" t="s">
        <v>321</v>
      </c>
      <c r="E25" s="162"/>
      <c r="F25" s="162"/>
      <c r="G25" s="162"/>
      <c r="H25" s="162"/>
      <c r="I25" s="66"/>
      <c r="J25" s="47"/>
    </row>
    <row r="26" spans="2:10" ht="15.75" customHeight="1" x14ac:dyDescent="0.25">
      <c r="B26" s="48"/>
      <c r="C26" s="189" t="s">
        <v>322</v>
      </c>
      <c r="D26" s="162"/>
      <c r="E26" s="162"/>
      <c r="F26" s="162"/>
      <c r="G26" s="162"/>
      <c r="H26" s="169"/>
      <c r="I26" s="67">
        <v>0</v>
      </c>
      <c r="J26" s="47"/>
    </row>
    <row r="27" spans="2:10" ht="15.75" customHeight="1" thickBot="1" x14ac:dyDescent="0.3">
      <c r="B27" s="48"/>
      <c r="C27" s="191" t="s">
        <v>2</v>
      </c>
      <c r="D27" s="192"/>
      <c r="E27" s="192"/>
      <c r="F27" s="192"/>
      <c r="G27" s="192"/>
      <c r="H27" s="192"/>
      <c r="I27" s="69">
        <v>0</v>
      </c>
      <c r="J27" s="47"/>
    </row>
    <row r="28" spans="2:10" ht="15.75" customHeight="1" x14ac:dyDescent="0.25">
      <c r="B28" s="48"/>
      <c r="C28" s="55"/>
      <c r="D28" s="55"/>
      <c r="E28" s="55"/>
      <c r="F28" s="55"/>
      <c r="G28" s="55"/>
      <c r="H28" s="55"/>
      <c r="I28" s="55"/>
      <c r="J28" s="47"/>
    </row>
    <row r="29" spans="2:10" ht="15.75" customHeight="1" x14ac:dyDescent="0.25">
      <c r="B29" s="48"/>
      <c r="C29" s="175"/>
      <c r="D29" s="162"/>
      <c r="E29" s="162"/>
      <c r="F29" s="162"/>
      <c r="G29" s="162"/>
      <c r="H29" s="162"/>
      <c r="I29" s="162"/>
      <c r="J29" s="47"/>
    </row>
    <row r="30" spans="2:10" ht="15.75" customHeight="1" x14ac:dyDescent="0.25">
      <c r="B30" s="48"/>
      <c r="C30" s="176"/>
      <c r="D30" s="177"/>
      <c r="E30" s="56"/>
      <c r="F30" s="178"/>
      <c r="G30" s="179"/>
      <c r="H30" s="178"/>
      <c r="I30" s="167"/>
      <c r="J30" s="47"/>
    </row>
    <row r="31" spans="2:10" ht="15.75" customHeight="1" x14ac:dyDescent="0.25">
      <c r="B31" s="48"/>
      <c r="C31" s="162"/>
      <c r="D31" s="162"/>
      <c r="E31" s="57"/>
      <c r="F31" s="162"/>
      <c r="G31" s="162"/>
      <c r="H31" s="162"/>
      <c r="I31" s="162"/>
      <c r="J31" s="47"/>
    </row>
    <row r="32" spans="2:10" ht="15.75" customHeight="1" x14ac:dyDescent="0.25">
      <c r="B32" s="48"/>
      <c r="C32" s="55"/>
      <c r="D32" s="55"/>
      <c r="E32" s="55"/>
      <c r="F32" s="55"/>
      <c r="G32" s="55"/>
      <c r="H32" s="55"/>
      <c r="I32" s="55"/>
      <c r="J32" s="47"/>
    </row>
    <row r="33" spans="2:10" ht="15.75" customHeight="1" x14ac:dyDescent="0.25">
      <c r="B33" s="48"/>
      <c r="C33" s="57" t="s">
        <v>323</v>
      </c>
      <c r="D33" s="161" t="s">
        <v>324</v>
      </c>
      <c r="E33" s="162"/>
      <c r="F33" s="162"/>
      <c r="G33" s="162"/>
      <c r="H33" s="162"/>
      <c r="I33" s="162"/>
      <c r="J33" s="47"/>
    </row>
    <row r="34" spans="2:10" ht="15.75" customHeight="1" x14ac:dyDescent="0.25">
      <c r="B34" s="48"/>
      <c r="C34" s="57" t="s">
        <v>325</v>
      </c>
      <c r="D34" s="161" t="s">
        <v>326</v>
      </c>
      <c r="E34" s="162"/>
      <c r="F34" s="162"/>
      <c r="G34" s="162"/>
      <c r="H34" s="162"/>
      <c r="I34" s="162"/>
      <c r="J34" s="47"/>
    </row>
    <row r="35" spans="2:10" ht="15.75" customHeight="1" x14ac:dyDescent="0.25">
      <c r="B35" s="48"/>
      <c r="C35" s="57" t="s">
        <v>327</v>
      </c>
      <c r="D35" s="161" t="s">
        <v>328</v>
      </c>
      <c r="E35" s="162"/>
      <c r="F35" s="162"/>
      <c r="G35" s="162"/>
      <c r="H35" s="162"/>
      <c r="I35" s="162"/>
      <c r="J35" s="47"/>
    </row>
    <row r="36" spans="2:10" ht="15.75" customHeight="1" x14ac:dyDescent="0.25">
      <c r="B36" s="48"/>
      <c r="C36" s="57" t="s">
        <v>329</v>
      </c>
      <c r="D36" s="161" t="s">
        <v>330</v>
      </c>
      <c r="E36" s="162"/>
      <c r="F36" s="162"/>
      <c r="G36" s="162"/>
      <c r="H36" s="162"/>
      <c r="I36" s="162"/>
      <c r="J36" s="47"/>
    </row>
    <row r="37" spans="2:10" ht="15.75" customHeight="1" x14ac:dyDescent="0.25">
      <c r="B37" s="48"/>
      <c r="C37" s="57" t="s">
        <v>331</v>
      </c>
      <c r="D37" s="161" t="s">
        <v>332</v>
      </c>
      <c r="E37" s="162"/>
      <c r="F37" s="162"/>
      <c r="G37" s="162"/>
      <c r="H37" s="162"/>
      <c r="I37" s="162"/>
      <c r="J37" s="47"/>
    </row>
    <row r="38" spans="2:10" ht="15.75" customHeight="1" x14ac:dyDescent="0.25">
      <c r="B38" s="48"/>
      <c r="C38" s="57" t="s">
        <v>333</v>
      </c>
      <c r="D38" s="161" t="s">
        <v>334</v>
      </c>
      <c r="E38" s="162"/>
      <c r="F38" s="162"/>
      <c r="G38" s="162"/>
      <c r="H38" s="162"/>
      <c r="I38" s="162"/>
      <c r="J38" s="47"/>
    </row>
    <row r="39" spans="2:10" ht="15.75" customHeight="1" x14ac:dyDescent="0.25">
      <c r="B39" s="48"/>
      <c r="C39" s="57" t="s">
        <v>335</v>
      </c>
      <c r="D39" s="161" t="s">
        <v>336</v>
      </c>
      <c r="E39" s="162"/>
      <c r="F39" s="162"/>
      <c r="G39" s="162"/>
      <c r="H39" s="162"/>
      <c r="I39" s="162"/>
      <c r="J39" s="47"/>
    </row>
    <row r="40" spans="2:10" ht="15.75" customHeight="1" x14ac:dyDescent="0.25">
      <c r="B40" s="48"/>
      <c r="C40" s="58"/>
      <c r="D40" s="163" t="s">
        <v>337</v>
      </c>
      <c r="E40" s="162"/>
      <c r="F40" s="162"/>
      <c r="G40" s="162"/>
      <c r="H40" s="162"/>
      <c r="I40" s="162"/>
      <c r="J40" s="47"/>
    </row>
    <row r="41" spans="2:10" ht="15.75" customHeight="1" x14ac:dyDescent="0.25">
      <c r="B41" s="48"/>
      <c r="C41" s="55"/>
      <c r="D41" s="55"/>
      <c r="E41" s="55"/>
      <c r="F41" s="55"/>
      <c r="G41" s="55"/>
      <c r="H41" s="55"/>
      <c r="I41" s="55"/>
      <c r="J41" s="47"/>
    </row>
    <row r="42" spans="2:10" ht="15.75" customHeight="1" x14ac:dyDescent="0.25">
      <c r="B42" s="48"/>
      <c r="C42" s="164" t="s">
        <v>338</v>
      </c>
      <c r="D42" s="162"/>
      <c r="E42" s="162"/>
      <c r="F42" s="162"/>
      <c r="G42" s="162"/>
      <c r="H42" s="162"/>
      <c r="I42" s="162"/>
      <c r="J42" s="47"/>
    </row>
    <row r="43" spans="2:10" ht="15.75" customHeight="1" thickBot="1" x14ac:dyDescent="0.3">
      <c r="B43" s="59"/>
      <c r="C43" s="165" t="s">
        <v>339</v>
      </c>
      <c r="D43" s="166"/>
      <c r="E43" s="166"/>
      <c r="F43" s="166"/>
      <c r="G43" s="166"/>
      <c r="H43" s="166"/>
      <c r="I43" s="166"/>
      <c r="J43" s="60"/>
    </row>
    <row r="44" spans="2:10" ht="15.75" customHeight="1" x14ac:dyDescent="0.25">
      <c r="B44" s="68"/>
      <c r="C44" s="68"/>
      <c r="D44" s="68"/>
      <c r="E44" s="68"/>
      <c r="F44" s="68"/>
      <c r="G44" s="68"/>
      <c r="H44" s="68"/>
      <c r="I44" s="68"/>
      <c r="J44" s="68"/>
    </row>
    <row r="45" spans="2:10" ht="15.75" customHeight="1" x14ac:dyDescent="0.25"/>
    <row r="46" spans="2:10" ht="15.75" customHeight="1" x14ac:dyDescent="0.25"/>
    <row r="47" spans="2:10" ht="15.75" customHeight="1" x14ac:dyDescent="0.25">
      <c r="B47" s="61" t="s">
        <v>340</v>
      </c>
    </row>
    <row r="48" spans="2:10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</sheetData>
  <mergeCells count="41">
    <mergeCell ref="D11:H11"/>
    <mergeCell ref="B5:J5"/>
    <mergeCell ref="B6:J6"/>
    <mergeCell ref="B7:J7"/>
    <mergeCell ref="B8:I8"/>
    <mergeCell ref="C9:I9"/>
    <mergeCell ref="C12:I12"/>
    <mergeCell ref="C13:C16"/>
    <mergeCell ref="D13:H13"/>
    <mergeCell ref="D14:H14"/>
    <mergeCell ref="D15:H15"/>
    <mergeCell ref="D16:H16"/>
    <mergeCell ref="C17:H17"/>
    <mergeCell ref="C18:I18"/>
    <mergeCell ref="C19:C22"/>
    <mergeCell ref="D19:H19"/>
    <mergeCell ref="D20:H20"/>
    <mergeCell ref="D21:H21"/>
    <mergeCell ref="D22:H22"/>
    <mergeCell ref="I30:I31"/>
    <mergeCell ref="C23:H23"/>
    <mergeCell ref="C24:I24"/>
    <mergeCell ref="D25:H25"/>
    <mergeCell ref="C26:H26"/>
    <mergeCell ref="C27:H27"/>
    <mergeCell ref="C29:I29"/>
    <mergeCell ref="C30:C31"/>
    <mergeCell ref="D30:D31"/>
    <mergeCell ref="F30:F31"/>
    <mergeCell ref="G30:G31"/>
    <mergeCell ref="H30:H31"/>
    <mergeCell ref="D39:I39"/>
    <mergeCell ref="D40:I40"/>
    <mergeCell ref="C42:I42"/>
    <mergeCell ref="C43:I43"/>
    <mergeCell ref="D33:I33"/>
    <mergeCell ref="D34:I34"/>
    <mergeCell ref="D35:I35"/>
    <mergeCell ref="D36:I36"/>
    <mergeCell ref="D37:I37"/>
    <mergeCell ref="D38:I38"/>
  </mergeCells>
  <printOptions horizontalCentered="1"/>
  <pageMargins left="0.70866141732283472" right="0.70866141732283472" top="0.74803149606299213" bottom="0.74803149606299213" header="0" footer="0"/>
  <pageSetup scale="7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2"/>
  <sheetViews>
    <sheetView showGridLines="0" topLeftCell="A6" zoomScale="85" zoomScaleNormal="85" zoomScaleSheetLayoutView="108" workbookViewId="0">
      <selection activeCell="G47" sqref="G47"/>
    </sheetView>
  </sheetViews>
  <sheetFormatPr defaultColWidth="12.28515625" defaultRowHeight="15" customHeight="1" x14ac:dyDescent="0.25"/>
  <cols>
    <col min="1" max="1" width="6.85546875" style="43" customWidth="1"/>
    <col min="2" max="2" width="11.28515625" style="43" customWidth="1"/>
    <col min="3" max="3" width="12.7109375" style="43" customWidth="1"/>
    <col min="4" max="4" width="6.85546875" style="43" customWidth="1"/>
    <col min="5" max="6" width="7.42578125" style="43" customWidth="1"/>
    <col min="7" max="7" width="19.42578125" style="43" customWidth="1"/>
    <col min="8" max="8" width="12" style="43" customWidth="1"/>
    <col min="9" max="26" width="7.42578125" style="43" customWidth="1"/>
    <col min="27" max="16384" width="12.28515625" style="43"/>
  </cols>
  <sheetData>
    <row r="1" spans="1:9" ht="15" customHeight="1" thickBot="1" x14ac:dyDescent="0.3"/>
    <row r="2" spans="1:9" ht="15.75" thickBot="1" x14ac:dyDescent="0.3">
      <c r="A2" s="199" t="s">
        <v>361</v>
      </c>
      <c r="B2" s="200"/>
      <c r="C2" s="200"/>
      <c r="D2" s="200"/>
      <c r="E2" s="200"/>
      <c r="F2" s="200"/>
      <c r="G2" s="200"/>
      <c r="H2" s="200"/>
      <c r="I2" s="201"/>
    </row>
    <row r="3" spans="1:9" ht="12.75" x14ac:dyDescent="0.25">
      <c r="A3" s="183"/>
      <c r="B3" s="162"/>
      <c r="C3" s="162"/>
      <c r="D3" s="162"/>
      <c r="E3" s="162"/>
      <c r="F3" s="162"/>
      <c r="G3" s="162"/>
      <c r="H3" s="162"/>
      <c r="I3" s="184"/>
    </row>
    <row r="4" spans="1:9" ht="15.75" customHeight="1" x14ac:dyDescent="0.25">
      <c r="A4" s="185" t="s">
        <v>301</v>
      </c>
      <c r="B4" s="162"/>
      <c r="C4" s="162"/>
      <c r="D4" s="162"/>
      <c r="E4" s="162"/>
      <c r="F4" s="162"/>
      <c r="G4" s="162"/>
      <c r="H4" s="162"/>
      <c r="I4" s="184"/>
    </row>
    <row r="5" spans="1:9" ht="15.75" customHeight="1" x14ac:dyDescent="0.25">
      <c r="A5" s="186" t="s">
        <v>302</v>
      </c>
      <c r="B5" s="162"/>
      <c r="C5" s="162"/>
      <c r="D5" s="162"/>
      <c r="E5" s="162"/>
      <c r="F5" s="162"/>
      <c r="G5" s="162"/>
      <c r="H5" s="169"/>
      <c r="I5" s="47"/>
    </row>
    <row r="6" spans="1:9" ht="15.75" customHeight="1" thickBot="1" x14ac:dyDescent="0.3">
      <c r="A6" s="48"/>
      <c r="B6" s="49"/>
      <c r="C6" s="49"/>
      <c r="D6" s="49"/>
      <c r="E6" s="49"/>
      <c r="F6" s="49"/>
      <c r="G6" s="49"/>
      <c r="H6" s="50" t="s">
        <v>303</v>
      </c>
      <c r="I6" s="47"/>
    </row>
    <row r="7" spans="1:9" ht="15.75" customHeight="1" x14ac:dyDescent="0.25">
      <c r="A7" s="51"/>
      <c r="B7" s="62" t="s">
        <v>304</v>
      </c>
      <c r="C7" s="187" t="s">
        <v>305</v>
      </c>
      <c r="D7" s="188"/>
      <c r="E7" s="188"/>
      <c r="F7" s="188"/>
      <c r="G7" s="188"/>
      <c r="H7" s="63" t="s">
        <v>306</v>
      </c>
      <c r="I7" s="47"/>
    </row>
    <row r="8" spans="1:9" ht="15.75" customHeight="1" x14ac:dyDescent="0.25">
      <c r="A8" s="51"/>
      <c r="B8" s="170" t="s">
        <v>307</v>
      </c>
      <c r="C8" s="162"/>
      <c r="D8" s="162"/>
      <c r="E8" s="162"/>
      <c r="F8" s="162"/>
      <c r="G8" s="162"/>
      <c r="H8" s="171"/>
      <c r="I8" s="47"/>
    </row>
    <row r="9" spans="1:9" ht="15.75" customHeight="1" x14ac:dyDescent="0.25">
      <c r="A9" s="51"/>
      <c r="B9" s="170" t="s">
        <v>308</v>
      </c>
      <c r="C9" s="172" t="s">
        <v>117</v>
      </c>
      <c r="D9" s="162"/>
      <c r="E9" s="162"/>
      <c r="F9" s="162"/>
      <c r="G9" s="162"/>
      <c r="H9" s="53">
        <v>5.9200000000000003E-2</v>
      </c>
      <c r="I9" s="47"/>
    </row>
    <row r="10" spans="1:9" ht="15.75" customHeight="1" x14ac:dyDescent="0.25">
      <c r="A10" s="51"/>
      <c r="B10" s="162"/>
      <c r="C10" s="172" t="s">
        <v>309</v>
      </c>
      <c r="D10" s="162"/>
      <c r="E10" s="162"/>
      <c r="F10" s="162"/>
      <c r="G10" s="162"/>
      <c r="H10" s="53">
        <v>5.5999999999999999E-3</v>
      </c>
      <c r="I10" s="47"/>
    </row>
    <row r="11" spans="1:9" ht="15.75" customHeight="1" x14ac:dyDescent="0.25">
      <c r="A11" s="51"/>
      <c r="B11" s="162"/>
      <c r="C11" s="172" t="s">
        <v>118</v>
      </c>
      <c r="D11" s="162"/>
      <c r="E11" s="162"/>
      <c r="F11" s="162"/>
      <c r="G11" s="162"/>
      <c r="H11" s="53">
        <v>1.9699999999999999E-2</v>
      </c>
      <c r="I11" s="47"/>
    </row>
    <row r="12" spans="1:9" ht="15.75" customHeight="1" x14ac:dyDescent="0.25">
      <c r="A12" s="51"/>
      <c r="B12" s="162"/>
      <c r="C12" s="172" t="s">
        <v>310</v>
      </c>
      <c r="D12" s="162"/>
      <c r="E12" s="162"/>
      <c r="F12" s="162"/>
      <c r="G12" s="162"/>
      <c r="H12" s="53">
        <v>1.11E-2</v>
      </c>
      <c r="I12" s="47"/>
    </row>
    <row r="13" spans="1:9" ht="15.75" customHeight="1" x14ac:dyDescent="0.25">
      <c r="A13" s="51"/>
      <c r="B13" s="168" t="s">
        <v>311</v>
      </c>
      <c r="C13" s="162"/>
      <c r="D13" s="162"/>
      <c r="E13" s="162"/>
      <c r="F13" s="162"/>
      <c r="G13" s="169"/>
      <c r="H13" s="54">
        <v>9.5600000000000004E-2</v>
      </c>
      <c r="I13" s="47"/>
    </row>
    <row r="14" spans="1:9" ht="15.75" customHeight="1" x14ac:dyDescent="0.25">
      <c r="A14" s="51"/>
      <c r="B14" s="170" t="s">
        <v>312</v>
      </c>
      <c r="C14" s="162"/>
      <c r="D14" s="162"/>
      <c r="E14" s="162"/>
      <c r="F14" s="162"/>
      <c r="G14" s="162"/>
      <c r="H14" s="171"/>
      <c r="I14" s="47"/>
    </row>
    <row r="15" spans="1:9" ht="15.75" customHeight="1" x14ac:dyDescent="0.25">
      <c r="A15" s="51"/>
      <c r="B15" s="170" t="s">
        <v>313</v>
      </c>
      <c r="C15" s="172" t="s">
        <v>314</v>
      </c>
      <c r="D15" s="162"/>
      <c r="E15" s="162"/>
      <c r="F15" s="162"/>
      <c r="G15" s="162"/>
      <c r="H15" s="53">
        <v>0.03</v>
      </c>
      <c r="I15" s="47"/>
    </row>
    <row r="16" spans="1:9" ht="15.75" customHeight="1" x14ac:dyDescent="0.25">
      <c r="A16" s="51"/>
      <c r="B16" s="162"/>
      <c r="C16" s="172" t="s">
        <v>315</v>
      </c>
      <c r="D16" s="162"/>
      <c r="E16" s="162"/>
      <c r="F16" s="162"/>
      <c r="G16" s="162"/>
      <c r="H16" s="53">
        <v>6.4999999999999997E-3</v>
      </c>
      <c r="I16" s="47"/>
    </row>
    <row r="17" spans="1:9" ht="15.75" customHeight="1" x14ac:dyDescent="0.25">
      <c r="A17" s="51"/>
      <c r="B17" s="162"/>
      <c r="C17" s="172" t="s">
        <v>316</v>
      </c>
      <c r="D17" s="162"/>
      <c r="E17" s="162"/>
      <c r="F17" s="162"/>
      <c r="G17" s="162"/>
      <c r="H17" s="53">
        <v>0.02</v>
      </c>
      <c r="I17" s="47"/>
    </row>
    <row r="18" spans="1:9" ht="15.75" customHeight="1" x14ac:dyDescent="0.25">
      <c r="A18" s="51"/>
      <c r="B18" s="162"/>
      <c r="C18" s="172" t="s">
        <v>317</v>
      </c>
      <c r="D18" s="162"/>
      <c r="E18" s="162"/>
      <c r="F18" s="162"/>
      <c r="G18" s="162"/>
      <c r="H18" s="53">
        <v>0</v>
      </c>
      <c r="I18" s="47"/>
    </row>
    <row r="19" spans="1:9" ht="15.75" customHeight="1" x14ac:dyDescent="0.25">
      <c r="A19" s="51"/>
      <c r="B19" s="168" t="s">
        <v>318</v>
      </c>
      <c r="C19" s="162"/>
      <c r="D19" s="162"/>
      <c r="E19" s="162"/>
      <c r="F19" s="162"/>
      <c r="G19" s="169"/>
      <c r="H19" s="54">
        <f>SUM(H15:H18)</f>
        <v>5.6499999999999995E-2</v>
      </c>
      <c r="I19" s="47"/>
    </row>
    <row r="20" spans="1:9" ht="15.75" customHeight="1" x14ac:dyDescent="0.25">
      <c r="A20" s="51"/>
      <c r="B20" s="170" t="s">
        <v>319</v>
      </c>
      <c r="C20" s="162"/>
      <c r="D20" s="162"/>
      <c r="E20" s="162"/>
      <c r="F20" s="162"/>
      <c r="G20" s="162"/>
      <c r="H20" s="171"/>
      <c r="I20" s="47"/>
    </row>
    <row r="21" spans="1:9" ht="15.75" customHeight="1" x14ac:dyDescent="0.25">
      <c r="A21" s="51"/>
      <c r="B21" s="52" t="s">
        <v>320</v>
      </c>
      <c r="C21" s="172" t="s">
        <v>321</v>
      </c>
      <c r="D21" s="162"/>
      <c r="E21" s="162"/>
      <c r="F21" s="162"/>
      <c r="G21" s="162"/>
      <c r="H21" s="53">
        <v>8.3099999999999993E-2</v>
      </c>
      <c r="I21" s="47"/>
    </row>
    <row r="22" spans="1:9" ht="15.75" customHeight="1" x14ac:dyDescent="0.25">
      <c r="A22" s="51"/>
      <c r="B22" s="168" t="s">
        <v>322</v>
      </c>
      <c r="C22" s="162"/>
      <c r="D22" s="162"/>
      <c r="E22" s="162"/>
      <c r="F22" s="162"/>
      <c r="G22" s="169"/>
      <c r="H22" s="54">
        <v>8.3099999999999993E-2</v>
      </c>
      <c r="I22" s="47"/>
    </row>
    <row r="23" spans="1:9" ht="15.75" customHeight="1" thickBot="1" x14ac:dyDescent="0.3">
      <c r="A23" s="51"/>
      <c r="B23" s="173" t="s">
        <v>2</v>
      </c>
      <c r="C23" s="174"/>
      <c r="D23" s="174"/>
      <c r="E23" s="174"/>
      <c r="F23" s="174"/>
      <c r="G23" s="174"/>
      <c r="H23" s="64">
        <f>(((1+(H9+H10+H11))*((1+H12)*(1+H21))/(1-H19))-1)</f>
        <v>0.25878140290938001</v>
      </c>
      <c r="I23" s="47"/>
    </row>
    <row r="24" spans="1:9" ht="15.75" customHeight="1" x14ac:dyDescent="0.25">
      <c r="A24" s="48"/>
      <c r="B24" s="55"/>
      <c r="C24" s="55"/>
      <c r="D24" s="55"/>
      <c r="E24" s="55"/>
      <c r="F24" s="55"/>
      <c r="G24" s="55"/>
      <c r="H24" s="55"/>
      <c r="I24" s="47"/>
    </row>
    <row r="25" spans="1:9" ht="15.75" customHeight="1" x14ac:dyDescent="0.25">
      <c r="A25" s="48"/>
      <c r="B25" s="175"/>
      <c r="C25" s="162"/>
      <c r="D25" s="162"/>
      <c r="E25" s="162"/>
      <c r="F25" s="162"/>
      <c r="G25" s="162"/>
      <c r="H25" s="162"/>
      <c r="I25" s="47"/>
    </row>
    <row r="26" spans="1:9" ht="15.75" customHeight="1" x14ac:dyDescent="0.25">
      <c r="A26" s="48"/>
      <c r="B26" s="176"/>
      <c r="C26" s="177"/>
      <c r="D26" s="56"/>
      <c r="E26" s="178"/>
      <c r="F26" s="179"/>
      <c r="G26" s="178"/>
      <c r="H26" s="167"/>
      <c r="I26" s="47"/>
    </row>
    <row r="27" spans="1:9" ht="15.75" customHeight="1" x14ac:dyDescent="0.25">
      <c r="A27" s="48"/>
      <c r="B27" s="162"/>
      <c r="C27" s="162"/>
      <c r="D27" s="57"/>
      <c r="E27" s="162"/>
      <c r="F27" s="162"/>
      <c r="G27" s="162"/>
      <c r="H27" s="162"/>
      <c r="I27" s="47"/>
    </row>
    <row r="28" spans="1:9" ht="15.75" customHeight="1" x14ac:dyDescent="0.25">
      <c r="A28" s="48"/>
      <c r="B28" s="55"/>
      <c r="C28" s="55"/>
      <c r="D28" s="55"/>
      <c r="E28" s="55"/>
      <c r="F28" s="55"/>
      <c r="G28" s="55"/>
      <c r="H28" s="55"/>
      <c r="I28" s="47"/>
    </row>
    <row r="29" spans="1:9" ht="15.75" customHeight="1" x14ac:dyDescent="0.25">
      <c r="A29" s="48"/>
      <c r="B29" s="57" t="s">
        <v>323</v>
      </c>
      <c r="C29" s="161" t="s">
        <v>324</v>
      </c>
      <c r="D29" s="162"/>
      <c r="E29" s="162"/>
      <c r="F29" s="162"/>
      <c r="G29" s="162"/>
      <c r="H29" s="162"/>
      <c r="I29" s="47"/>
    </row>
    <row r="30" spans="1:9" ht="15.75" customHeight="1" x14ac:dyDescent="0.25">
      <c r="A30" s="48"/>
      <c r="B30" s="57" t="s">
        <v>325</v>
      </c>
      <c r="C30" s="161" t="s">
        <v>326</v>
      </c>
      <c r="D30" s="162"/>
      <c r="E30" s="162"/>
      <c r="F30" s="162"/>
      <c r="G30" s="162"/>
      <c r="H30" s="162"/>
      <c r="I30" s="47"/>
    </row>
    <row r="31" spans="1:9" ht="15.75" customHeight="1" x14ac:dyDescent="0.25">
      <c r="A31" s="48"/>
      <c r="B31" s="57" t="s">
        <v>327</v>
      </c>
      <c r="C31" s="161" t="s">
        <v>328</v>
      </c>
      <c r="D31" s="162"/>
      <c r="E31" s="162"/>
      <c r="F31" s="162"/>
      <c r="G31" s="162"/>
      <c r="H31" s="162"/>
      <c r="I31" s="47"/>
    </row>
    <row r="32" spans="1:9" ht="15.75" customHeight="1" x14ac:dyDescent="0.25">
      <c r="A32" s="48"/>
      <c r="B32" s="57" t="s">
        <v>329</v>
      </c>
      <c r="C32" s="161" t="s">
        <v>330</v>
      </c>
      <c r="D32" s="162"/>
      <c r="E32" s="162"/>
      <c r="F32" s="162"/>
      <c r="G32" s="162"/>
      <c r="H32" s="162"/>
      <c r="I32" s="47"/>
    </row>
    <row r="33" spans="1:9" ht="15.75" customHeight="1" x14ac:dyDescent="0.25">
      <c r="A33" s="48"/>
      <c r="B33" s="57" t="s">
        <v>331</v>
      </c>
      <c r="C33" s="161" t="s">
        <v>332</v>
      </c>
      <c r="D33" s="162"/>
      <c r="E33" s="162"/>
      <c r="F33" s="162"/>
      <c r="G33" s="162"/>
      <c r="H33" s="162"/>
      <c r="I33" s="47"/>
    </row>
    <row r="34" spans="1:9" ht="15.75" customHeight="1" x14ac:dyDescent="0.25">
      <c r="A34" s="48"/>
      <c r="B34" s="57" t="s">
        <v>333</v>
      </c>
      <c r="C34" s="161" t="s">
        <v>334</v>
      </c>
      <c r="D34" s="162"/>
      <c r="E34" s="162"/>
      <c r="F34" s="162"/>
      <c r="G34" s="162"/>
      <c r="H34" s="162"/>
      <c r="I34" s="47"/>
    </row>
    <row r="35" spans="1:9" ht="15.75" customHeight="1" x14ac:dyDescent="0.25">
      <c r="A35" s="48"/>
      <c r="B35" s="57" t="s">
        <v>335</v>
      </c>
      <c r="C35" s="161" t="s">
        <v>336</v>
      </c>
      <c r="D35" s="162"/>
      <c r="E35" s="162"/>
      <c r="F35" s="162"/>
      <c r="G35" s="162"/>
      <c r="H35" s="162"/>
      <c r="I35" s="47"/>
    </row>
    <row r="36" spans="1:9" ht="15.75" customHeight="1" x14ac:dyDescent="0.25">
      <c r="A36" s="48"/>
      <c r="B36" s="58"/>
      <c r="C36" s="163" t="s">
        <v>337</v>
      </c>
      <c r="D36" s="162"/>
      <c r="E36" s="162"/>
      <c r="F36" s="162"/>
      <c r="G36" s="162"/>
      <c r="H36" s="162"/>
      <c r="I36" s="47"/>
    </row>
    <row r="37" spans="1:9" ht="15.75" customHeight="1" x14ac:dyDescent="0.25">
      <c r="A37" s="48"/>
      <c r="B37" s="55"/>
      <c r="C37" s="55"/>
      <c r="D37" s="55"/>
      <c r="E37" s="55"/>
      <c r="F37" s="55"/>
      <c r="G37" s="55"/>
      <c r="H37" s="55"/>
      <c r="I37" s="47"/>
    </row>
    <row r="38" spans="1:9" ht="15.75" customHeight="1" x14ac:dyDescent="0.25">
      <c r="A38" s="48"/>
      <c r="B38" s="164" t="s">
        <v>338</v>
      </c>
      <c r="C38" s="162"/>
      <c r="D38" s="162"/>
      <c r="E38" s="162"/>
      <c r="F38" s="162"/>
      <c r="G38" s="162"/>
      <c r="H38" s="162"/>
      <c r="I38" s="47"/>
    </row>
    <row r="39" spans="1:9" ht="15.75" customHeight="1" thickBot="1" x14ac:dyDescent="0.3">
      <c r="A39" s="59"/>
      <c r="B39" s="165" t="s">
        <v>339</v>
      </c>
      <c r="C39" s="166"/>
      <c r="D39" s="166"/>
      <c r="E39" s="166"/>
      <c r="F39" s="166"/>
      <c r="G39" s="166"/>
      <c r="H39" s="166"/>
      <c r="I39" s="60"/>
    </row>
    <row r="40" spans="1:9" ht="15.75" customHeight="1" x14ac:dyDescent="0.25"/>
    <row r="41" spans="1:9" ht="15.75" customHeight="1" x14ac:dyDescent="0.25"/>
    <row r="42" spans="1:9" ht="15.75" customHeight="1" x14ac:dyDescent="0.25"/>
    <row r="43" spans="1:9" ht="15.75" customHeight="1" x14ac:dyDescent="0.25">
      <c r="B43" s="61" t="s">
        <v>340</v>
      </c>
    </row>
    <row r="44" spans="1:9" ht="15.75" customHeight="1" x14ac:dyDescent="0.25"/>
    <row r="45" spans="1:9" ht="15.75" customHeight="1" x14ac:dyDescent="0.25"/>
    <row r="46" spans="1:9" ht="15.75" customHeight="1" x14ac:dyDescent="0.25"/>
    <row r="47" spans="1:9" ht="15.75" customHeight="1" x14ac:dyDescent="0.25"/>
    <row r="48" spans="1:9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</sheetData>
  <mergeCells count="40">
    <mergeCell ref="A2:I2"/>
    <mergeCell ref="A3:I3"/>
    <mergeCell ref="A4:I4"/>
    <mergeCell ref="A5:H5"/>
    <mergeCell ref="C7:G7"/>
    <mergeCell ref="B8:H8"/>
    <mergeCell ref="B9:B12"/>
    <mergeCell ref="C9:G9"/>
    <mergeCell ref="C10:G10"/>
    <mergeCell ref="C11:G11"/>
    <mergeCell ref="C12:G12"/>
    <mergeCell ref="B13:G13"/>
    <mergeCell ref="B14:H14"/>
    <mergeCell ref="B15:B18"/>
    <mergeCell ref="C15:G15"/>
    <mergeCell ref="C16:G16"/>
    <mergeCell ref="C17:G17"/>
    <mergeCell ref="C18:G18"/>
    <mergeCell ref="H26:H27"/>
    <mergeCell ref="B19:G19"/>
    <mergeCell ref="B20:H20"/>
    <mergeCell ref="C21:G21"/>
    <mergeCell ref="B22:G22"/>
    <mergeCell ref="B23:G23"/>
    <mergeCell ref="B25:H25"/>
    <mergeCell ref="B26:B27"/>
    <mergeCell ref="C26:C27"/>
    <mergeCell ref="E26:E27"/>
    <mergeCell ref="F26:F27"/>
    <mergeCell ref="G26:G27"/>
    <mergeCell ref="C35:H35"/>
    <mergeCell ref="C36:H36"/>
    <mergeCell ref="B38:H38"/>
    <mergeCell ref="B39:H39"/>
    <mergeCell ref="C29:H29"/>
    <mergeCell ref="C30:H30"/>
    <mergeCell ref="C31:H31"/>
    <mergeCell ref="C32:H32"/>
    <mergeCell ref="C33:H33"/>
    <mergeCell ref="C34:H34"/>
  </mergeCells>
  <printOptions horizontalCentered="1"/>
  <pageMargins left="0.70866141732283472" right="0.70866141732283472" top="0.74803149606299213" bottom="0.74803149606299213" header="0" footer="0"/>
  <pageSetup scale="71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986"/>
  <sheetViews>
    <sheetView showGridLines="0" zoomScaleNormal="100" zoomScaleSheetLayoutView="107" workbookViewId="0">
      <selection activeCell="C37" sqref="C37:H37"/>
    </sheetView>
  </sheetViews>
  <sheetFormatPr defaultColWidth="12.28515625" defaultRowHeight="15" customHeight="1" x14ac:dyDescent="0.25"/>
  <cols>
    <col min="1" max="5" width="7.42578125" style="43" customWidth="1"/>
    <col min="6" max="6" width="13.42578125" style="43" customWidth="1"/>
    <col min="7" max="7" width="20.140625" style="43" customWidth="1"/>
    <col min="8" max="8" width="14.42578125" style="43" customWidth="1"/>
    <col min="9" max="9" width="6.140625" style="43" customWidth="1"/>
    <col min="10" max="17" width="7.42578125" style="43" customWidth="1"/>
    <col min="18" max="16384" width="12.28515625" style="43"/>
  </cols>
  <sheetData>
    <row r="4" spans="1:9" ht="15" customHeight="1" thickBot="1" x14ac:dyDescent="0.3"/>
    <row r="5" spans="1:9" ht="16.5" thickBot="1" x14ac:dyDescent="0.3">
      <c r="A5" s="196" t="s">
        <v>362</v>
      </c>
      <c r="B5" s="197"/>
      <c r="C5" s="197"/>
      <c r="D5" s="197"/>
      <c r="E5" s="197"/>
      <c r="F5" s="197"/>
      <c r="G5" s="197"/>
      <c r="H5" s="197"/>
      <c r="I5" s="198"/>
    </row>
    <row r="6" spans="1:9" x14ac:dyDescent="0.25">
      <c r="A6" s="44"/>
      <c r="B6" s="45"/>
      <c r="C6" s="45"/>
      <c r="D6" s="45"/>
      <c r="E6" s="45"/>
      <c r="F6" s="45"/>
      <c r="G6" s="45"/>
      <c r="H6" s="45"/>
      <c r="I6" s="46"/>
    </row>
    <row r="7" spans="1:9" ht="15.75" customHeight="1" x14ac:dyDescent="0.25">
      <c r="A7" s="183"/>
      <c r="B7" s="162"/>
      <c r="C7" s="162"/>
      <c r="D7" s="162"/>
      <c r="E7" s="162"/>
      <c r="F7" s="162"/>
      <c r="G7" s="162"/>
      <c r="H7" s="162"/>
      <c r="I7" s="184"/>
    </row>
    <row r="8" spans="1:9" ht="15.75" customHeight="1" x14ac:dyDescent="0.25">
      <c r="A8" s="185" t="s">
        <v>301</v>
      </c>
      <c r="B8" s="162"/>
      <c r="C8" s="162"/>
      <c r="D8" s="162"/>
      <c r="E8" s="162"/>
      <c r="F8" s="162"/>
      <c r="G8" s="162"/>
      <c r="H8" s="162"/>
      <c r="I8" s="184"/>
    </row>
    <row r="9" spans="1:9" ht="15.75" customHeight="1" x14ac:dyDescent="0.25">
      <c r="A9" s="186" t="s">
        <v>341</v>
      </c>
      <c r="B9" s="162"/>
      <c r="C9" s="162"/>
      <c r="D9" s="162"/>
      <c r="E9" s="162"/>
      <c r="F9" s="162"/>
      <c r="G9" s="162"/>
      <c r="H9" s="169"/>
      <c r="I9" s="47"/>
    </row>
    <row r="10" spans="1:9" ht="15.75" customHeight="1" x14ac:dyDescent="0.25">
      <c r="A10" s="48"/>
      <c r="B10" s="179"/>
      <c r="C10" s="162"/>
      <c r="D10" s="162"/>
      <c r="E10" s="162"/>
      <c r="F10" s="162"/>
      <c r="G10" s="162"/>
      <c r="H10" s="162"/>
      <c r="I10" s="47"/>
    </row>
    <row r="11" spans="1:9" ht="15.75" customHeight="1" thickBot="1" x14ac:dyDescent="0.3">
      <c r="A11" s="48"/>
      <c r="B11" s="55"/>
      <c r="C11" s="55"/>
      <c r="D11" s="55"/>
      <c r="E11" s="55"/>
      <c r="F11" s="55"/>
      <c r="G11" s="55"/>
      <c r="H11" s="57" t="s">
        <v>303</v>
      </c>
      <c r="I11" s="47"/>
    </row>
    <row r="12" spans="1:9" ht="15.75" customHeight="1" x14ac:dyDescent="0.25">
      <c r="A12" s="48"/>
      <c r="B12" s="70" t="s">
        <v>304</v>
      </c>
      <c r="C12" s="194" t="s">
        <v>305</v>
      </c>
      <c r="D12" s="195"/>
      <c r="E12" s="195"/>
      <c r="F12" s="195"/>
      <c r="G12" s="195"/>
      <c r="H12" s="71" t="s">
        <v>306</v>
      </c>
      <c r="I12" s="47"/>
    </row>
    <row r="13" spans="1:9" ht="15.75" customHeight="1" x14ac:dyDescent="0.25">
      <c r="A13" s="48"/>
      <c r="B13" s="190" t="s">
        <v>307</v>
      </c>
      <c r="C13" s="162"/>
      <c r="D13" s="162"/>
      <c r="E13" s="162"/>
      <c r="F13" s="162"/>
      <c r="G13" s="162"/>
      <c r="H13" s="184"/>
      <c r="I13" s="47"/>
    </row>
    <row r="14" spans="1:9" ht="15.75" customHeight="1" x14ac:dyDescent="0.25">
      <c r="A14" s="48"/>
      <c r="B14" s="190" t="s">
        <v>308</v>
      </c>
      <c r="C14" s="172" t="s">
        <v>117</v>
      </c>
      <c r="D14" s="162"/>
      <c r="E14" s="162"/>
      <c r="F14" s="162"/>
      <c r="G14" s="162"/>
      <c r="H14" s="66">
        <v>3.4500000000000003E-2</v>
      </c>
      <c r="I14" s="47"/>
    </row>
    <row r="15" spans="1:9" ht="15.75" customHeight="1" x14ac:dyDescent="0.25">
      <c r="A15" s="48"/>
      <c r="B15" s="193"/>
      <c r="C15" s="172" t="s">
        <v>309</v>
      </c>
      <c r="D15" s="162"/>
      <c r="E15" s="162"/>
      <c r="F15" s="162"/>
      <c r="G15" s="162"/>
      <c r="H15" s="66">
        <v>4.7999999999999996E-3</v>
      </c>
      <c r="I15" s="47"/>
    </row>
    <row r="16" spans="1:9" ht="15.75" customHeight="1" x14ac:dyDescent="0.25">
      <c r="A16" s="48"/>
      <c r="B16" s="193"/>
      <c r="C16" s="172" t="s">
        <v>118</v>
      </c>
      <c r="D16" s="162"/>
      <c r="E16" s="162"/>
      <c r="F16" s="162"/>
      <c r="G16" s="162"/>
      <c r="H16" s="66">
        <v>8.5000000000000006E-3</v>
      </c>
      <c r="I16" s="47"/>
    </row>
    <row r="17" spans="1:9" ht="15.75" customHeight="1" x14ac:dyDescent="0.25">
      <c r="A17" s="48"/>
      <c r="B17" s="193"/>
      <c r="C17" s="172" t="s">
        <v>310</v>
      </c>
      <c r="D17" s="162"/>
      <c r="E17" s="162"/>
      <c r="F17" s="162"/>
      <c r="G17" s="162"/>
      <c r="H17" s="66">
        <v>1.11E-2</v>
      </c>
      <c r="I17" s="47"/>
    </row>
    <row r="18" spans="1:9" ht="15.75" customHeight="1" x14ac:dyDescent="0.25">
      <c r="A18" s="48"/>
      <c r="B18" s="189" t="s">
        <v>311</v>
      </c>
      <c r="C18" s="162"/>
      <c r="D18" s="162"/>
      <c r="E18" s="162"/>
      <c r="F18" s="162"/>
      <c r="G18" s="169"/>
      <c r="H18" s="67">
        <v>5.8900000000000001E-2</v>
      </c>
      <c r="I18" s="47"/>
    </row>
    <row r="19" spans="1:9" ht="15.75" customHeight="1" x14ac:dyDescent="0.25">
      <c r="A19" s="48"/>
      <c r="B19" s="190" t="s">
        <v>312</v>
      </c>
      <c r="C19" s="162"/>
      <c r="D19" s="162"/>
      <c r="E19" s="162"/>
      <c r="F19" s="162"/>
      <c r="G19" s="162"/>
      <c r="H19" s="184"/>
      <c r="I19" s="47"/>
    </row>
    <row r="20" spans="1:9" ht="15.75" customHeight="1" x14ac:dyDescent="0.25">
      <c r="A20" s="48"/>
      <c r="B20" s="190" t="s">
        <v>313</v>
      </c>
      <c r="C20" s="172" t="s">
        <v>314</v>
      </c>
      <c r="D20" s="162"/>
      <c r="E20" s="162"/>
      <c r="F20" s="162"/>
      <c r="G20" s="162"/>
      <c r="H20" s="66">
        <v>0.03</v>
      </c>
      <c r="I20" s="47"/>
    </row>
    <row r="21" spans="1:9" ht="15.75" customHeight="1" x14ac:dyDescent="0.25">
      <c r="A21" s="48"/>
      <c r="B21" s="193"/>
      <c r="C21" s="172" t="s">
        <v>315</v>
      </c>
      <c r="D21" s="162"/>
      <c r="E21" s="162"/>
      <c r="F21" s="162"/>
      <c r="G21" s="162"/>
      <c r="H21" s="66">
        <v>6.4999999999999997E-3</v>
      </c>
      <c r="I21" s="47"/>
    </row>
    <row r="22" spans="1:9" ht="15.75" customHeight="1" x14ac:dyDescent="0.25">
      <c r="A22" s="48"/>
      <c r="B22" s="193"/>
      <c r="C22" s="172" t="s">
        <v>316</v>
      </c>
      <c r="D22" s="162"/>
      <c r="E22" s="162"/>
      <c r="F22" s="162"/>
      <c r="G22" s="162"/>
      <c r="H22" s="66">
        <v>0</v>
      </c>
      <c r="I22" s="47"/>
    </row>
    <row r="23" spans="1:9" ht="15.75" customHeight="1" x14ac:dyDescent="0.25">
      <c r="A23" s="48"/>
      <c r="B23" s="193"/>
      <c r="C23" s="172" t="s">
        <v>317</v>
      </c>
      <c r="D23" s="162"/>
      <c r="E23" s="162"/>
      <c r="F23" s="162"/>
      <c r="G23" s="162"/>
      <c r="H23" s="66">
        <v>0</v>
      </c>
      <c r="I23" s="47"/>
    </row>
    <row r="24" spans="1:9" ht="15.75" customHeight="1" x14ac:dyDescent="0.25">
      <c r="A24" s="48"/>
      <c r="B24" s="189" t="s">
        <v>318</v>
      </c>
      <c r="C24" s="162"/>
      <c r="D24" s="162"/>
      <c r="E24" s="162"/>
      <c r="F24" s="162"/>
      <c r="G24" s="169"/>
      <c r="H24" s="67">
        <v>3.6499999999999998E-2</v>
      </c>
      <c r="I24" s="47"/>
    </row>
    <row r="25" spans="1:9" ht="15.75" customHeight="1" x14ac:dyDescent="0.25">
      <c r="A25" s="48"/>
      <c r="B25" s="190" t="s">
        <v>319</v>
      </c>
      <c r="C25" s="162"/>
      <c r="D25" s="162"/>
      <c r="E25" s="162"/>
      <c r="F25" s="162"/>
      <c r="G25" s="162"/>
      <c r="H25" s="184"/>
      <c r="I25" s="47"/>
    </row>
    <row r="26" spans="1:9" ht="15.75" customHeight="1" x14ac:dyDescent="0.25">
      <c r="A26" s="48"/>
      <c r="B26" s="65" t="s">
        <v>320</v>
      </c>
      <c r="C26" s="172" t="s">
        <v>321</v>
      </c>
      <c r="D26" s="162"/>
      <c r="E26" s="162"/>
      <c r="F26" s="162"/>
      <c r="G26" s="162"/>
      <c r="H26" s="66">
        <v>5.11E-2</v>
      </c>
      <c r="I26" s="47"/>
    </row>
    <row r="27" spans="1:9" ht="15.75" customHeight="1" x14ac:dyDescent="0.25">
      <c r="A27" s="48"/>
      <c r="B27" s="189" t="s">
        <v>322</v>
      </c>
      <c r="C27" s="162"/>
      <c r="D27" s="162"/>
      <c r="E27" s="162"/>
      <c r="F27" s="162"/>
      <c r="G27" s="169"/>
      <c r="H27" s="67">
        <v>5.11E-2</v>
      </c>
      <c r="I27" s="47"/>
    </row>
    <row r="28" spans="1:9" ht="15.75" customHeight="1" thickBot="1" x14ac:dyDescent="0.3">
      <c r="A28" s="48"/>
      <c r="B28" s="191" t="s">
        <v>2</v>
      </c>
      <c r="C28" s="192"/>
      <c r="D28" s="192"/>
      <c r="E28" s="192"/>
      <c r="F28" s="192"/>
      <c r="G28" s="192"/>
      <c r="H28" s="69">
        <v>0.15579999999999999</v>
      </c>
      <c r="I28" s="47"/>
    </row>
    <row r="29" spans="1:9" ht="15.75" customHeight="1" x14ac:dyDescent="0.25">
      <c r="A29" s="48"/>
      <c r="B29" s="55"/>
      <c r="C29" s="55"/>
      <c r="D29" s="55"/>
      <c r="E29" s="55"/>
      <c r="F29" s="55"/>
      <c r="G29" s="55"/>
      <c r="H29" s="55"/>
      <c r="I29" s="47"/>
    </row>
    <row r="30" spans="1:9" ht="15.75" customHeight="1" x14ac:dyDescent="0.25">
      <c r="A30" s="48"/>
      <c r="B30" s="175"/>
      <c r="C30" s="162"/>
      <c r="D30" s="162"/>
      <c r="E30" s="162"/>
      <c r="F30" s="162"/>
      <c r="G30" s="162"/>
      <c r="H30" s="162"/>
      <c r="I30" s="47"/>
    </row>
    <row r="31" spans="1:9" ht="15.75" customHeight="1" x14ac:dyDescent="0.25">
      <c r="A31" s="48"/>
      <c r="B31" s="176"/>
      <c r="C31" s="177"/>
      <c r="D31" s="56"/>
      <c r="E31" s="178"/>
      <c r="F31" s="179"/>
      <c r="G31" s="178"/>
      <c r="H31" s="167"/>
      <c r="I31" s="47"/>
    </row>
    <row r="32" spans="1:9" ht="15.75" customHeight="1" x14ac:dyDescent="0.25">
      <c r="A32" s="48"/>
      <c r="B32" s="162"/>
      <c r="C32" s="162"/>
      <c r="D32" s="57"/>
      <c r="E32" s="162"/>
      <c r="F32" s="162"/>
      <c r="G32" s="162"/>
      <c r="H32" s="162"/>
      <c r="I32" s="47"/>
    </row>
    <row r="33" spans="1:9" ht="15.75" customHeight="1" x14ac:dyDescent="0.25">
      <c r="A33" s="48"/>
      <c r="B33" s="55"/>
      <c r="C33" s="55"/>
      <c r="D33" s="55"/>
      <c r="E33" s="55"/>
      <c r="F33" s="55"/>
      <c r="G33" s="55"/>
      <c r="H33" s="55"/>
      <c r="I33" s="47"/>
    </row>
    <row r="34" spans="1:9" ht="15.75" customHeight="1" x14ac:dyDescent="0.25">
      <c r="A34" s="48"/>
      <c r="B34" s="57" t="s">
        <v>323</v>
      </c>
      <c r="C34" s="161" t="s">
        <v>324</v>
      </c>
      <c r="D34" s="162"/>
      <c r="E34" s="162"/>
      <c r="F34" s="162"/>
      <c r="G34" s="162"/>
      <c r="H34" s="162"/>
      <c r="I34" s="47"/>
    </row>
    <row r="35" spans="1:9" ht="15.75" customHeight="1" x14ac:dyDescent="0.25">
      <c r="A35" s="48"/>
      <c r="B35" s="57" t="s">
        <v>325</v>
      </c>
      <c r="C35" s="161" t="s">
        <v>326</v>
      </c>
      <c r="D35" s="162"/>
      <c r="E35" s="162"/>
      <c r="F35" s="162"/>
      <c r="G35" s="162"/>
      <c r="H35" s="162"/>
      <c r="I35" s="47"/>
    </row>
    <row r="36" spans="1:9" ht="15.75" customHeight="1" x14ac:dyDescent="0.25">
      <c r="A36" s="48"/>
      <c r="B36" s="57" t="s">
        <v>327</v>
      </c>
      <c r="C36" s="161" t="s">
        <v>328</v>
      </c>
      <c r="D36" s="162"/>
      <c r="E36" s="162"/>
      <c r="F36" s="162"/>
      <c r="G36" s="162"/>
      <c r="H36" s="162"/>
      <c r="I36" s="47"/>
    </row>
    <row r="37" spans="1:9" ht="15.75" customHeight="1" x14ac:dyDescent="0.25">
      <c r="A37" s="48"/>
      <c r="B37" s="57" t="s">
        <v>329</v>
      </c>
      <c r="C37" s="161" t="s">
        <v>330</v>
      </c>
      <c r="D37" s="162"/>
      <c r="E37" s="162"/>
      <c r="F37" s="162"/>
      <c r="G37" s="162"/>
      <c r="H37" s="162"/>
      <c r="I37" s="47"/>
    </row>
    <row r="38" spans="1:9" ht="15.75" customHeight="1" x14ac:dyDescent="0.25">
      <c r="A38" s="48"/>
      <c r="B38" s="57" t="s">
        <v>331</v>
      </c>
      <c r="C38" s="161" t="s">
        <v>332</v>
      </c>
      <c r="D38" s="162"/>
      <c r="E38" s="162"/>
      <c r="F38" s="162"/>
      <c r="G38" s="162"/>
      <c r="H38" s="162"/>
      <c r="I38" s="47"/>
    </row>
    <row r="39" spans="1:9" ht="15.75" customHeight="1" x14ac:dyDescent="0.25">
      <c r="A39" s="48"/>
      <c r="B39" s="57" t="s">
        <v>333</v>
      </c>
      <c r="C39" s="161" t="s">
        <v>334</v>
      </c>
      <c r="D39" s="162"/>
      <c r="E39" s="162"/>
      <c r="F39" s="162"/>
      <c r="G39" s="162"/>
      <c r="H39" s="162"/>
      <c r="I39" s="47"/>
    </row>
    <row r="40" spans="1:9" ht="15.75" customHeight="1" x14ac:dyDescent="0.25">
      <c r="A40" s="48"/>
      <c r="B40" s="57" t="s">
        <v>335</v>
      </c>
      <c r="C40" s="161" t="s">
        <v>336</v>
      </c>
      <c r="D40" s="162"/>
      <c r="E40" s="162"/>
      <c r="F40" s="162"/>
      <c r="G40" s="162"/>
      <c r="H40" s="162"/>
      <c r="I40" s="47"/>
    </row>
    <row r="41" spans="1:9" ht="15.75" customHeight="1" x14ac:dyDescent="0.25">
      <c r="A41" s="48"/>
      <c r="B41" s="58"/>
      <c r="C41" s="163" t="s">
        <v>337</v>
      </c>
      <c r="D41" s="162"/>
      <c r="E41" s="162"/>
      <c r="F41" s="162"/>
      <c r="G41" s="162"/>
      <c r="H41" s="162"/>
      <c r="I41" s="47"/>
    </row>
    <row r="42" spans="1:9" ht="15.75" customHeight="1" x14ac:dyDescent="0.25">
      <c r="A42" s="48"/>
      <c r="B42" s="55"/>
      <c r="C42" s="55"/>
      <c r="D42" s="55"/>
      <c r="E42" s="55"/>
      <c r="F42" s="55"/>
      <c r="G42" s="55"/>
      <c r="H42" s="55"/>
      <c r="I42" s="47"/>
    </row>
    <row r="43" spans="1:9" ht="15.75" customHeight="1" x14ac:dyDescent="0.25">
      <c r="A43" s="48"/>
      <c r="B43" s="164" t="s">
        <v>338</v>
      </c>
      <c r="C43" s="162"/>
      <c r="D43" s="162"/>
      <c r="E43" s="162"/>
      <c r="F43" s="162"/>
      <c r="G43" s="162"/>
      <c r="H43" s="162"/>
      <c r="I43" s="47"/>
    </row>
    <row r="44" spans="1:9" ht="15.75" customHeight="1" thickBot="1" x14ac:dyDescent="0.3">
      <c r="A44" s="59"/>
      <c r="B44" s="165" t="s">
        <v>339</v>
      </c>
      <c r="C44" s="166"/>
      <c r="D44" s="166"/>
      <c r="E44" s="166"/>
      <c r="F44" s="166"/>
      <c r="G44" s="166"/>
      <c r="H44" s="166"/>
      <c r="I44" s="60"/>
    </row>
    <row r="45" spans="1:9" ht="15.75" customHeight="1" x14ac:dyDescent="0.25">
      <c r="A45" s="68"/>
      <c r="B45" s="68"/>
      <c r="C45" s="68"/>
      <c r="D45" s="68"/>
      <c r="E45" s="68"/>
      <c r="F45" s="68"/>
      <c r="G45" s="68"/>
      <c r="H45" s="68"/>
      <c r="I45" s="68"/>
    </row>
    <row r="46" spans="1:9" ht="15.75" customHeight="1" x14ac:dyDescent="0.25"/>
    <row r="47" spans="1:9" ht="15.75" customHeight="1" x14ac:dyDescent="0.25"/>
    <row r="48" spans="1:9" ht="15.75" customHeight="1" x14ac:dyDescent="0.25">
      <c r="A48" s="61" t="s">
        <v>340</v>
      </c>
    </row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</sheetData>
  <mergeCells count="41">
    <mergeCell ref="C12:G12"/>
    <mergeCell ref="A5:I5"/>
    <mergeCell ref="A7:I7"/>
    <mergeCell ref="A8:I8"/>
    <mergeCell ref="A9:H9"/>
    <mergeCell ref="B10:H10"/>
    <mergeCell ref="B13:H13"/>
    <mergeCell ref="B14:B17"/>
    <mergeCell ref="C14:G14"/>
    <mergeCell ref="C15:G15"/>
    <mergeCell ref="C16:G16"/>
    <mergeCell ref="C17:G17"/>
    <mergeCell ref="B18:G18"/>
    <mergeCell ref="B19:H19"/>
    <mergeCell ref="B20:B23"/>
    <mergeCell ref="C20:G20"/>
    <mergeCell ref="C21:G21"/>
    <mergeCell ref="C22:G22"/>
    <mergeCell ref="C23:G23"/>
    <mergeCell ref="H31:H32"/>
    <mergeCell ref="B24:G24"/>
    <mergeCell ref="B25:H25"/>
    <mergeCell ref="C26:G26"/>
    <mergeCell ref="B27:G27"/>
    <mergeCell ref="B28:G28"/>
    <mergeCell ref="B30:H30"/>
    <mergeCell ref="B31:B32"/>
    <mergeCell ref="C31:C32"/>
    <mergeCell ref="E31:E32"/>
    <mergeCell ref="F31:F32"/>
    <mergeCell ref="G31:G32"/>
    <mergeCell ref="C40:H40"/>
    <mergeCell ref="C41:H41"/>
    <mergeCell ref="B43:H43"/>
    <mergeCell ref="B44:H44"/>
    <mergeCell ref="C34:H34"/>
    <mergeCell ref="C35:H35"/>
    <mergeCell ref="C36:H36"/>
    <mergeCell ref="C37:H37"/>
    <mergeCell ref="C38:H38"/>
    <mergeCell ref="C39:H39"/>
  </mergeCells>
  <printOptions horizontalCentered="1"/>
  <pageMargins left="0.70866141732283472" right="0.70866141732283472" top="0.74803149606299213" bottom="0.74803149606299213" header="0" footer="0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4</vt:i4>
      </vt:variant>
    </vt:vector>
  </HeadingPairs>
  <TitlesOfParts>
    <vt:vector size="14" baseType="lpstr">
      <vt:lpstr>Medidores</vt:lpstr>
      <vt:lpstr>PLANILHA ORÇAMENTÁRIA</vt:lpstr>
      <vt:lpstr>SMARTGREEN</vt:lpstr>
      <vt:lpstr>PLANILHA DE COMPOSIÇÕES</vt:lpstr>
      <vt:lpstr>CRONOGRAMA</vt:lpstr>
      <vt:lpstr>BDI  SERVIÇOS (2)</vt:lpstr>
      <vt:lpstr>BDI MATERIAIS (2)</vt:lpstr>
      <vt:lpstr>BDI  SERVIÇOS</vt:lpstr>
      <vt:lpstr>BDI MATERIAIS</vt:lpstr>
      <vt:lpstr>Locais</vt:lpstr>
      <vt:lpstr>'BDI  SERVIÇOS'!Area_de_impressao</vt:lpstr>
      <vt:lpstr>'BDI  SERVIÇOS (2)'!Area_de_impressao</vt:lpstr>
      <vt:lpstr>'BDI MATERIAIS'!Area_de_impressao</vt:lpstr>
      <vt:lpstr>'BDI MATERIAIS (2)'!Area_de_impressao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Valter de Cerqueira Junior</dc:creator>
  <cp:lastModifiedBy>Valter de Cerqueira Junior</cp:lastModifiedBy>
  <cp:lastPrinted>2023-06-14T17:47:11Z</cp:lastPrinted>
  <dcterms:created xsi:type="dcterms:W3CDTF">2015-06-05T18:19:34Z</dcterms:created>
  <dcterms:modified xsi:type="dcterms:W3CDTF">2023-07-18T11:36:42Z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2023-06-11T22:46:48Z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f6e5182d-ce82-4169-b8f7-ec0d59b55a05</vt:lpwstr>
  </property>
  <property fmtid="{D5CDD505-2E9C-101B-9397-08002B2CF9AE}" pid="7" name="MSIP_Label_defa4170-0d19-0005-0004-bc88714345d2_ActionId">
    <vt:lpwstr>58d76fb6-c287-45eb-aee0-c3a6d047693b</vt:lpwstr>
  </property>
  <property fmtid="{D5CDD505-2E9C-101B-9397-08002B2CF9AE}" pid="8" name="MSIP_Label_defa4170-0d19-0005-0004-bc88714345d2_ContentBits">
    <vt:lpwstr>0</vt:lpwstr>
  </property>
</Properties>
</file>