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N6" i="1" l="1"/>
  <c r="N10" i="1"/>
  <c r="N11" i="1"/>
  <c r="N16" i="1"/>
  <c r="N17" i="1"/>
  <c r="N20" i="1"/>
  <c r="N22" i="1"/>
  <c r="N25" i="1"/>
  <c r="N26" i="1"/>
  <c r="N29" i="1"/>
  <c r="N30" i="1"/>
  <c r="N34" i="1"/>
  <c r="N35" i="1"/>
  <c r="N38" i="1"/>
  <c r="N39" i="1"/>
  <c r="N43" i="1"/>
  <c r="N44" i="1"/>
  <c r="N47" i="1"/>
  <c r="N48" i="1"/>
  <c r="N51" i="1"/>
  <c r="N52" i="1"/>
  <c r="N55" i="1"/>
  <c r="N56" i="1"/>
  <c r="N60" i="1"/>
  <c r="N62" i="1"/>
  <c r="N66" i="1"/>
  <c r="N65" i="1" s="1"/>
  <c r="N68" i="1"/>
  <c r="N67" i="1" s="1"/>
  <c r="N73" i="1"/>
  <c r="N74" i="1"/>
  <c r="N78" i="1"/>
  <c r="N79" i="1"/>
  <c r="N82" i="1"/>
  <c r="N83" i="1"/>
  <c r="N86" i="1"/>
  <c r="N88" i="1"/>
  <c r="N91" i="1"/>
  <c r="N92" i="1"/>
  <c r="N95" i="1"/>
  <c r="N96" i="1"/>
  <c r="N100" i="1"/>
  <c r="N101" i="1"/>
  <c r="N104" i="1"/>
  <c r="N105" i="1"/>
  <c r="N108" i="1"/>
  <c r="N110" i="1"/>
  <c r="N113" i="1"/>
  <c r="N114" i="1"/>
  <c r="N119" i="1"/>
  <c r="N118" i="1" s="1"/>
  <c r="N5" i="1"/>
  <c r="M10" i="1"/>
  <c r="M11" i="1"/>
  <c r="M12" i="1"/>
  <c r="N12" i="1" s="1"/>
  <c r="M15" i="1"/>
  <c r="N15" i="1" s="1"/>
  <c r="M16" i="1"/>
  <c r="M17" i="1"/>
  <c r="M18" i="1"/>
  <c r="N18" i="1" s="1"/>
  <c r="M19" i="1"/>
  <c r="N19" i="1" s="1"/>
  <c r="M20" i="1"/>
  <c r="M22" i="1"/>
  <c r="M23" i="1"/>
  <c r="N23" i="1" s="1"/>
  <c r="M24" i="1"/>
  <c r="N24" i="1" s="1"/>
  <c r="M25" i="1"/>
  <c r="M26" i="1"/>
  <c r="M27" i="1"/>
  <c r="N27" i="1" s="1"/>
  <c r="M28" i="1"/>
  <c r="N28" i="1" s="1"/>
  <c r="M29" i="1"/>
  <c r="M30" i="1"/>
  <c r="M32" i="1"/>
  <c r="N32" i="1" s="1"/>
  <c r="M33" i="1"/>
  <c r="N33" i="1" s="1"/>
  <c r="M34" i="1"/>
  <c r="M35" i="1"/>
  <c r="M36" i="1"/>
  <c r="N36" i="1" s="1"/>
  <c r="M37" i="1"/>
  <c r="N37" i="1" s="1"/>
  <c r="M38" i="1"/>
  <c r="M39" i="1"/>
  <c r="M40" i="1"/>
  <c r="N40" i="1" s="1"/>
  <c r="M41" i="1"/>
  <c r="N41" i="1" s="1"/>
  <c r="M43" i="1"/>
  <c r="M44" i="1"/>
  <c r="M45" i="1"/>
  <c r="N45" i="1" s="1"/>
  <c r="M46" i="1"/>
  <c r="N46" i="1" s="1"/>
  <c r="M47" i="1"/>
  <c r="M48" i="1"/>
  <c r="M49" i="1"/>
  <c r="N49" i="1" s="1"/>
  <c r="M50" i="1"/>
  <c r="N50" i="1" s="1"/>
  <c r="M51" i="1"/>
  <c r="M52" i="1"/>
  <c r="M53" i="1"/>
  <c r="N53" i="1" s="1"/>
  <c r="M54" i="1"/>
  <c r="N54" i="1" s="1"/>
  <c r="M55" i="1"/>
  <c r="M56" i="1"/>
  <c r="M57" i="1"/>
  <c r="N57" i="1" s="1"/>
  <c r="M59" i="1"/>
  <c r="N59" i="1" s="1"/>
  <c r="M60" i="1"/>
  <c r="M61" i="1"/>
  <c r="N61" i="1" s="1"/>
  <c r="M62" i="1"/>
  <c r="M63" i="1"/>
  <c r="N63" i="1" s="1"/>
  <c r="M64" i="1"/>
  <c r="N64" i="1" s="1"/>
  <c r="M66" i="1"/>
  <c r="M68" i="1"/>
  <c r="M71" i="1"/>
  <c r="N71" i="1" s="1"/>
  <c r="N70" i="1" s="1"/>
  <c r="M72" i="1"/>
  <c r="N72" i="1" s="1"/>
  <c r="M73" i="1"/>
  <c r="M74" i="1"/>
  <c r="M75" i="1"/>
  <c r="N75" i="1" s="1"/>
  <c r="M76" i="1"/>
  <c r="N76" i="1" s="1"/>
  <c r="M78" i="1"/>
  <c r="M79" i="1"/>
  <c r="M80" i="1"/>
  <c r="N80" i="1" s="1"/>
  <c r="M81" i="1"/>
  <c r="N81" i="1" s="1"/>
  <c r="M82" i="1"/>
  <c r="M83" i="1"/>
  <c r="M84" i="1"/>
  <c r="N84" i="1" s="1"/>
  <c r="M85" i="1"/>
  <c r="N85" i="1" s="1"/>
  <c r="M86" i="1"/>
  <c r="M88" i="1"/>
  <c r="M89" i="1"/>
  <c r="N89" i="1" s="1"/>
  <c r="M90" i="1"/>
  <c r="N90" i="1" s="1"/>
  <c r="M91" i="1"/>
  <c r="M92" i="1"/>
  <c r="M93" i="1"/>
  <c r="N93" i="1" s="1"/>
  <c r="M94" i="1"/>
  <c r="N94" i="1" s="1"/>
  <c r="M95" i="1"/>
  <c r="M96" i="1"/>
  <c r="M97" i="1"/>
  <c r="N97" i="1" s="1"/>
  <c r="M99" i="1"/>
  <c r="N99" i="1" s="1"/>
  <c r="M100" i="1"/>
  <c r="M101" i="1"/>
  <c r="M102" i="1"/>
  <c r="N102" i="1" s="1"/>
  <c r="M103" i="1"/>
  <c r="N103" i="1" s="1"/>
  <c r="M104" i="1"/>
  <c r="M105" i="1"/>
  <c r="M106" i="1"/>
  <c r="N106" i="1" s="1"/>
  <c r="M107" i="1"/>
  <c r="N107" i="1" s="1"/>
  <c r="M108" i="1"/>
  <c r="M110" i="1"/>
  <c r="M111" i="1"/>
  <c r="N111" i="1" s="1"/>
  <c r="M112" i="1"/>
  <c r="N112" i="1" s="1"/>
  <c r="M113" i="1"/>
  <c r="M114" i="1"/>
  <c r="M115" i="1"/>
  <c r="N115" i="1" s="1"/>
  <c r="M117" i="1"/>
  <c r="N117" i="1" s="1"/>
  <c r="N116" i="1" s="1"/>
  <c r="M119" i="1"/>
  <c r="M6" i="1"/>
  <c r="M7" i="1"/>
  <c r="N7" i="1" s="1"/>
  <c r="M8" i="1"/>
  <c r="N8" i="1" s="1"/>
  <c r="M5" i="1"/>
  <c r="L6" i="1"/>
  <c r="L7" i="1"/>
  <c r="L8" i="1"/>
  <c r="L10" i="1"/>
  <c r="L11" i="1"/>
  <c r="L12" i="1"/>
  <c r="L15" i="1"/>
  <c r="L16" i="1"/>
  <c r="L17" i="1"/>
  <c r="L18" i="1"/>
  <c r="L19" i="1"/>
  <c r="L20" i="1"/>
  <c r="L22" i="1"/>
  <c r="L23" i="1"/>
  <c r="L24" i="1"/>
  <c r="L25" i="1"/>
  <c r="L26" i="1"/>
  <c r="L27" i="1"/>
  <c r="L28" i="1"/>
  <c r="L29" i="1"/>
  <c r="L30" i="1"/>
  <c r="L32" i="1"/>
  <c r="L33" i="1"/>
  <c r="L34" i="1"/>
  <c r="L35" i="1"/>
  <c r="L36" i="1"/>
  <c r="L37" i="1"/>
  <c r="L38" i="1"/>
  <c r="L39" i="1"/>
  <c r="L40" i="1"/>
  <c r="L41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9" i="1"/>
  <c r="L60" i="1"/>
  <c r="L61" i="1"/>
  <c r="L62" i="1"/>
  <c r="L63" i="1"/>
  <c r="L64" i="1"/>
  <c r="L66" i="1"/>
  <c r="L68" i="1"/>
  <c r="L71" i="1"/>
  <c r="L72" i="1"/>
  <c r="L73" i="1"/>
  <c r="L74" i="1"/>
  <c r="L75" i="1"/>
  <c r="L76" i="1"/>
  <c r="L78" i="1"/>
  <c r="L79" i="1"/>
  <c r="L80" i="1"/>
  <c r="L81" i="1"/>
  <c r="L82" i="1"/>
  <c r="L83" i="1"/>
  <c r="L84" i="1"/>
  <c r="L85" i="1"/>
  <c r="L86" i="1"/>
  <c r="L88" i="1"/>
  <c r="L89" i="1"/>
  <c r="L90" i="1"/>
  <c r="L91" i="1"/>
  <c r="L92" i="1"/>
  <c r="L93" i="1"/>
  <c r="L94" i="1"/>
  <c r="L95" i="1"/>
  <c r="L96" i="1"/>
  <c r="L97" i="1"/>
  <c r="L99" i="1"/>
  <c r="L100" i="1"/>
  <c r="L101" i="1"/>
  <c r="L102" i="1"/>
  <c r="L103" i="1"/>
  <c r="L104" i="1"/>
  <c r="L105" i="1"/>
  <c r="L106" i="1"/>
  <c r="L107" i="1"/>
  <c r="L108" i="1"/>
  <c r="L110" i="1"/>
  <c r="L111" i="1"/>
  <c r="L112" i="1"/>
  <c r="L113" i="1"/>
  <c r="L114" i="1"/>
  <c r="L115" i="1"/>
  <c r="L117" i="1"/>
  <c r="L119" i="1"/>
  <c r="L5" i="1"/>
  <c r="J6" i="1"/>
  <c r="J7" i="1"/>
  <c r="J8" i="1"/>
  <c r="J10" i="1"/>
  <c r="J11" i="1"/>
  <c r="J12" i="1"/>
  <c r="J15" i="1"/>
  <c r="J16" i="1"/>
  <c r="J17" i="1"/>
  <c r="J18" i="1"/>
  <c r="J19" i="1"/>
  <c r="J20" i="1"/>
  <c r="J22" i="1"/>
  <c r="J23" i="1"/>
  <c r="J24" i="1"/>
  <c r="J25" i="1"/>
  <c r="J26" i="1"/>
  <c r="J27" i="1"/>
  <c r="J28" i="1"/>
  <c r="J29" i="1"/>
  <c r="J30" i="1"/>
  <c r="J32" i="1"/>
  <c r="J33" i="1"/>
  <c r="J34" i="1"/>
  <c r="J35" i="1"/>
  <c r="J36" i="1"/>
  <c r="J37" i="1"/>
  <c r="J38" i="1"/>
  <c r="J39" i="1"/>
  <c r="J40" i="1"/>
  <c r="J41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9" i="1"/>
  <c r="J60" i="1"/>
  <c r="J61" i="1"/>
  <c r="J62" i="1"/>
  <c r="J63" i="1"/>
  <c r="J64" i="1"/>
  <c r="J66" i="1"/>
  <c r="J68" i="1"/>
  <c r="J71" i="1"/>
  <c r="J72" i="1"/>
  <c r="J73" i="1"/>
  <c r="J74" i="1"/>
  <c r="J75" i="1"/>
  <c r="J76" i="1"/>
  <c r="J78" i="1"/>
  <c r="J79" i="1"/>
  <c r="J80" i="1"/>
  <c r="J81" i="1"/>
  <c r="J82" i="1"/>
  <c r="J83" i="1"/>
  <c r="J84" i="1"/>
  <c r="J85" i="1"/>
  <c r="J86" i="1"/>
  <c r="J88" i="1"/>
  <c r="J89" i="1"/>
  <c r="J90" i="1"/>
  <c r="J91" i="1"/>
  <c r="J92" i="1"/>
  <c r="J93" i="1"/>
  <c r="J94" i="1"/>
  <c r="J95" i="1"/>
  <c r="J96" i="1"/>
  <c r="J97" i="1"/>
  <c r="J99" i="1"/>
  <c r="J100" i="1"/>
  <c r="J101" i="1"/>
  <c r="J102" i="1"/>
  <c r="J103" i="1"/>
  <c r="J104" i="1"/>
  <c r="J105" i="1"/>
  <c r="J106" i="1"/>
  <c r="J107" i="1"/>
  <c r="J108" i="1"/>
  <c r="J110" i="1"/>
  <c r="J111" i="1"/>
  <c r="J112" i="1"/>
  <c r="J113" i="1"/>
  <c r="J114" i="1"/>
  <c r="J115" i="1"/>
  <c r="J117" i="1"/>
  <c r="J119" i="1"/>
  <c r="J5" i="1"/>
  <c r="H6" i="1"/>
  <c r="H7" i="1"/>
  <c r="H8" i="1"/>
  <c r="H10" i="1"/>
  <c r="H11" i="1"/>
  <c r="H12" i="1"/>
  <c r="H15" i="1"/>
  <c r="H16" i="1"/>
  <c r="H17" i="1"/>
  <c r="H18" i="1"/>
  <c r="H19" i="1"/>
  <c r="H20" i="1"/>
  <c r="H22" i="1"/>
  <c r="H23" i="1"/>
  <c r="H24" i="1"/>
  <c r="H25" i="1"/>
  <c r="H26" i="1"/>
  <c r="H27" i="1"/>
  <c r="H28" i="1"/>
  <c r="H29" i="1"/>
  <c r="H30" i="1"/>
  <c r="H32" i="1"/>
  <c r="H33" i="1"/>
  <c r="H34" i="1"/>
  <c r="H35" i="1"/>
  <c r="H36" i="1"/>
  <c r="H37" i="1"/>
  <c r="H38" i="1"/>
  <c r="H39" i="1"/>
  <c r="H40" i="1"/>
  <c r="H41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9" i="1"/>
  <c r="H60" i="1"/>
  <c r="H61" i="1"/>
  <c r="H62" i="1"/>
  <c r="H63" i="1"/>
  <c r="H64" i="1"/>
  <c r="H66" i="1"/>
  <c r="H68" i="1"/>
  <c r="H71" i="1"/>
  <c r="H72" i="1"/>
  <c r="H73" i="1"/>
  <c r="H74" i="1"/>
  <c r="H75" i="1"/>
  <c r="H76" i="1"/>
  <c r="H78" i="1"/>
  <c r="H79" i="1"/>
  <c r="H80" i="1"/>
  <c r="H81" i="1"/>
  <c r="H82" i="1"/>
  <c r="H83" i="1"/>
  <c r="H84" i="1"/>
  <c r="H85" i="1"/>
  <c r="H86" i="1"/>
  <c r="H88" i="1"/>
  <c r="H89" i="1"/>
  <c r="H90" i="1"/>
  <c r="H91" i="1"/>
  <c r="H92" i="1"/>
  <c r="H93" i="1"/>
  <c r="H94" i="1"/>
  <c r="H95" i="1"/>
  <c r="H96" i="1"/>
  <c r="H97" i="1"/>
  <c r="H99" i="1"/>
  <c r="H100" i="1"/>
  <c r="H101" i="1"/>
  <c r="H102" i="1"/>
  <c r="H103" i="1"/>
  <c r="H104" i="1"/>
  <c r="H105" i="1"/>
  <c r="H106" i="1"/>
  <c r="H107" i="1"/>
  <c r="H108" i="1"/>
  <c r="H110" i="1"/>
  <c r="H111" i="1"/>
  <c r="H112" i="1"/>
  <c r="H113" i="1"/>
  <c r="H114" i="1"/>
  <c r="H115" i="1"/>
  <c r="H117" i="1"/>
  <c r="H119" i="1"/>
  <c r="H5" i="1"/>
  <c r="N87" i="1" l="1"/>
  <c r="N21" i="1"/>
  <c r="N98" i="1"/>
  <c r="N77" i="1"/>
  <c r="N69" i="1" s="1"/>
  <c r="N9" i="1"/>
  <c r="N14" i="1"/>
  <c r="N4" i="1"/>
  <c r="N109" i="1"/>
  <c r="N31" i="1"/>
  <c r="N42" i="1"/>
  <c r="N58" i="1"/>
  <c r="N13" i="1" s="1"/>
</calcChain>
</file>

<file path=xl/sharedStrings.xml><?xml version="1.0" encoding="utf-8"?>
<sst xmlns="http://schemas.openxmlformats.org/spreadsheetml/2006/main" count="443" uniqueCount="254">
  <si>
    <t>Item</t>
  </si>
  <si>
    <t>Código</t>
  </si>
  <si>
    <t>Descrição</t>
  </si>
  <si>
    <t>Qtd</t>
  </si>
  <si>
    <t>Unid</t>
  </si>
  <si>
    <t>1.</t>
  </si>
  <si>
    <t xml:space="preserve">ADMINISTRAÇÃO </t>
  </si>
  <si>
    <t>1.1.</t>
  </si>
  <si>
    <t>SINAPI 90778</t>
  </si>
  <si>
    <t>01 (um) Engenheiro civil pleno com encargos complementares, (04 meses).</t>
  </si>
  <si>
    <t>H</t>
  </si>
  <si>
    <t>1.2.</t>
  </si>
  <si>
    <t>CREA/ DF</t>
  </si>
  <si>
    <t>Registro de Anotação de Responsabilidade Técnica – ART.</t>
  </si>
  <si>
    <t>Uni</t>
  </si>
  <si>
    <t>1.3.</t>
  </si>
  <si>
    <t>SINAPI 90776</t>
  </si>
  <si>
    <t>02 (dois) Encarregados geral com encargos complementares, (04 meses).</t>
  </si>
  <si>
    <t>1.4.</t>
  </si>
  <si>
    <t>SINAPI 10776</t>
  </si>
  <si>
    <t>02 (duas) Locações de container 2,30x6,00m alt.2,50m para escritório sem divisórias internas e sem sanitários.</t>
  </si>
  <si>
    <t>Mês</t>
  </si>
  <si>
    <t>2.</t>
  </si>
  <si>
    <t>ELABORAÇÃO DO PROJETO EXECUTIVO DE FUNDAÇÃO DOS PAVILHÕES B11 E B12</t>
  </si>
  <si>
    <t>2.1.</t>
  </si>
  <si>
    <t>01 (um) Engenheiro civil pleno com encargos complementares, (20 dias).</t>
  </si>
  <si>
    <t>2.2.</t>
  </si>
  <si>
    <t>2.3.</t>
  </si>
  <si>
    <t>SINAPI 90775</t>
  </si>
  <si>
    <t>Desenhista Projetista com encargos complementares, (10 dias).</t>
  </si>
  <si>
    <t>3. AMPLICAÇÃO COBERTURA PAVILHÃO B11</t>
  </si>
  <si>
    <t>3.1.</t>
  </si>
  <si>
    <t>SERVIÇOS PRELIMINARES</t>
  </si>
  <si>
    <t>3.1.1.</t>
  </si>
  <si>
    <t>SINAPI 74209 / 001</t>
  </si>
  <si>
    <t>Placa de obra em chapa de aço galvanizado. (2Lx1h).</t>
  </si>
  <si>
    <t>M²</t>
  </si>
  <si>
    <t>3.1.2.</t>
  </si>
  <si>
    <t>SINAPI 72733</t>
  </si>
  <si>
    <t>Mobilização e instalação de 01 equipamento de sondagem, distância acima de 20km</t>
  </si>
  <si>
    <t>3.1.3.</t>
  </si>
  <si>
    <t>SINAPI 88322</t>
  </si>
  <si>
    <t>Técnico de sondagem com encargos complementares.</t>
  </si>
  <si>
    <t>3.1.4.</t>
  </si>
  <si>
    <t>Cotação</t>
  </si>
  <si>
    <t>Execução de 02 furos a percussão SPT.</t>
  </si>
  <si>
    <t>furos</t>
  </si>
  <si>
    <t>3.1.5.</t>
  </si>
  <si>
    <t>SINAPI 73686</t>
  </si>
  <si>
    <t>Locação da obra, com uso de equipamentos topográficos, inclusive niveladores para locação de pilares. (60,00mx6,00m).</t>
  </si>
  <si>
    <t>3.1.6.</t>
  </si>
  <si>
    <t>SINAPI 85423</t>
  </si>
  <si>
    <t>Isolamento de obra com tela plástica com malha de 5mm. (60,00m+12m)</t>
  </si>
  <si>
    <t>3.2.</t>
  </si>
  <si>
    <t>FUNDAÇÃO</t>
  </si>
  <si>
    <t>3.2.1.</t>
  </si>
  <si>
    <t>Estaca a trado (broca) diâmetro 30cm  moldada in loco 30Mpa, inclusive mobilização e desmobilização.</t>
  </si>
  <si>
    <t>M</t>
  </si>
  <si>
    <t>3.2.2.</t>
  </si>
  <si>
    <t>Concreto usinado não bombeável FCK=30Mpa, inclusive lançamento e adensamento.</t>
  </si>
  <si>
    <t>M³</t>
  </si>
  <si>
    <t>3.2.3.</t>
  </si>
  <si>
    <t>SINAPI 92915</t>
  </si>
  <si>
    <t>Armação de fundações e estruturas de concreto armado, exceto vigas, pilares e lajes (de edifícios de múltiplos pavimentos, edificação térrea ou sobrado), utilizando aço CA-60 de 5.0mm – montagem.</t>
  </si>
  <si>
    <t>Kg</t>
  </si>
  <si>
    <t>3.2.4.</t>
  </si>
  <si>
    <t>SINAPI 92919</t>
  </si>
  <si>
    <t>Armação de fundações e estruturas de concreto armado, exceto vigas, pilares e lajes (de edifícios de múltiplos pavimentos, edificação térrea ou sobrado), utilizando aço CA-50 de 10.0mm – montagem.</t>
  </si>
  <si>
    <t>3.2.5.</t>
  </si>
  <si>
    <t>SINAPI 92922</t>
  </si>
  <si>
    <t>Armação de fundações e estruturas de concreto armado, exceto vigas, pilares e lajes (de edifícios de múltiplos pavimentos, edificação térrea ou sobrado), utilizando aço CA-50 de 16.0mm – montagem.</t>
  </si>
  <si>
    <t>3.2.6.</t>
  </si>
  <si>
    <t>SINAPI 88309</t>
  </si>
  <si>
    <t>02 (dois) Pedreiros com encargos complementares, (01 mês).</t>
  </si>
  <si>
    <t>3.2.7.</t>
  </si>
  <si>
    <t>SINAPI 88242</t>
  </si>
  <si>
    <t>02 (dois) Ajudantes de Pedreiro com encargos complementares, (01 mês).</t>
  </si>
  <si>
    <t>3.2.8.</t>
  </si>
  <si>
    <t>SINAPI 88245</t>
  </si>
  <si>
    <t>02 (dois) Armadores com encargos complementares, (01 mês).</t>
  </si>
  <si>
    <t>3.2.9.</t>
  </si>
  <si>
    <t>SINAPI 88238</t>
  </si>
  <si>
    <t>02 (dois) Ajudantes de Armador com encargos complementares, (01 mês).</t>
  </si>
  <si>
    <t>3.3</t>
  </si>
  <si>
    <t xml:space="preserve">ESTRUTURA METÁLICA </t>
  </si>
  <si>
    <t>3.3.1.</t>
  </si>
  <si>
    <t>(07-peças) de Pilar metálico, composto por: cantoneira 2”x1/4” e 1”x1/8”, material: ASTM A-36, dimensões: 6,5x0,4x0,25m – fornecimento e instalação.</t>
  </si>
  <si>
    <t>3.3.2.</t>
  </si>
  <si>
    <t>(07-peças) de Tesoura metálica, composto por: Perfil U 150x60#11 e Cantoneira 1.1/2”x1/8”, material: #SAC/COR e ASTM A-36, dimensões: 6,0x1,09x0,30x0,15m – fornecimento e instalação.</t>
  </si>
  <si>
    <t>3.3.3.</t>
  </si>
  <si>
    <t>(30-peças) de Treliça metálica – terça, composto por: Perfil U 68x38#13 e Cantoneira 3/4"x1/8”, material: #SAC/COR e ASTM A-36, dimensões: 9,6x0,30x0,068m – fornecimento e instalação.</t>
  </si>
  <si>
    <t>3.3.4.</t>
  </si>
  <si>
    <t>(08-peças) de Treliça metálica frontal e lateral, composto por: Perfil U 75x40#13 e 68x30#14, material: #SAC/COR, dimensões: 9,6x0,9x0,075m – fornecimento e instalação.</t>
  </si>
  <si>
    <t>3.3.5.</t>
  </si>
  <si>
    <t>(12-peças) de Contraventamentos, composto por: Ferro redondo diâmetro de 1/2", material: 1010/1020 MEC, 144,00m – fornecimento e instalação.</t>
  </si>
  <si>
    <t>3.3.6.</t>
  </si>
  <si>
    <t>(12-peças) de Travamento de terças, composto por: Cantoneiras 1x1/8”, material: ASTM A-36, 72,00m – fornecimento e instalação.</t>
  </si>
  <si>
    <t>3.3.7.</t>
  </si>
  <si>
    <t>(60-peças) de Telha Trapezoidal metálica (Cobertura), composto por: Chapa galvanizada 0,50mm com 6,00m, material: Chapa galvanizada, 360,00m – fornecimento e instalação.</t>
  </si>
  <si>
    <t>kg</t>
  </si>
  <si>
    <t>3.3.8.</t>
  </si>
  <si>
    <t>(72-peças) de Telha Trapezoidal metálica (Fechamento frontal e lateral), composto por: Chapa galvanizada 0,50mm com 1,00m, material: Chapa galvanizada, 72,00m – fornecimento e instalação.</t>
  </si>
  <si>
    <t>3.3.9.</t>
  </si>
  <si>
    <t>Calha metálica de aço galvanizado n.º 18, retangular, dimensões: 0,50x0,15m.</t>
  </si>
  <si>
    <t>3.3.10.</t>
  </si>
  <si>
    <t>SINAPI 95468</t>
  </si>
  <si>
    <t>Pintura esmalte brilhante (2 demãos) sobre superfície metálica, inclusive proteção com zarcão (1 demão).</t>
  </si>
  <si>
    <t>3.4.</t>
  </si>
  <si>
    <t>INSTALAÇÕES PLUVIAIS</t>
  </si>
  <si>
    <t>3.4.1.</t>
  </si>
  <si>
    <t>SINAPI 73801 / 001</t>
  </si>
  <si>
    <t>Demolição de piso de alta resistência</t>
  </si>
  <si>
    <t>3.4.2.</t>
  </si>
  <si>
    <t>SINAPI 92970</t>
  </si>
  <si>
    <t>Demolição de pavimentação asfáltica com utilização de martelo perfurador, E=15cm, exclusive carga e descarga.</t>
  </si>
  <si>
    <t>3.4.3.</t>
  </si>
  <si>
    <t>SINAPI 72897</t>
  </si>
  <si>
    <t>Carga manual de entulho em caminhão basculante 6m³.</t>
  </si>
  <si>
    <t>3.4.4.</t>
  </si>
  <si>
    <t>SINAPI 72900</t>
  </si>
  <si>
    <t>Transporte de entulho com caminhão basculante, rodovia pavimentada, DMT 0,5 a 1,0km.</t>
  </si>
  <si>
    <t>3.4.5.</t>
  </si>
  <si>
    <t>SINAPI 93358</t>
  </si>
  <si>
    <t>Escavação manual de valas em terra compacta, profundidade de 0m&lt;H&lt;=1,0m</t>
  </si>
  <si>
    <t>3.4.6.</t>
  </si>
  <si>
    <t>SINAPI 73964 / 006</t>
  </si>
  <si>
    <t>Reaterro de vala com compactação manual.</t>
  </si>
  <si>
    <t>3.4.7.</t>
  </si>
  <si>
    <t>3.4.8.</t>
  </si>
  <si>
    <t>SINAPI 96000</t>
  </si>
  <si>
    <t>Construção de pavimento com aplicação de concreto betuminoso usinado a quente (CBUQ), Binder, com E=7cm, exclusive transporte.</t>
  </si>
  <si>
    <t>3.4.9.</t>
  </si>
  <si>
    <t>SINAPI 93177</t>
  </si>
  <si>
    <t>Transporte de material asfáltico, com caminhão com capacidade de 20000L em rodovia pavimentada para distâncias médias de transporte igual ou inferior a 100km</t>
  </si>
  <si>
    <t>Txkm</t>
  </si>
  <si>
    <t>3.4.10.</t>
  </si>
  <si>
    <t>SINAPI 91790</t>
  </si>
  <si>
    <t>(composição representativa) do serviço de instalação de Tubos de PVC serie R, água pluvial, DN 100, (instalado em ramal de encaminhamento, ou condutores verticais), inclusive conexões, cortes e fixações para prédios.</t>
  </si>
  <si>
    <t xml:space="preserve"> M</t>
  </si>
  <si>
    <t>3.4.11.</t>
  </si>
  <si>
    <t>SINAPI 74124 / 001</t>
  </si>
  <si>
    <t>Poço de visita águas pluviais, concreto armado 1,00x1,00x1,40m coletor D=40 a 50cm, parede E=15cm, base com FCK=10Mpa, revestimento com argamassa/cimento/areia 1:4 – fornecimento de todos os materiais.</t>
  </si>
  <si>
    <t>3.4.12.</t>
  </si>
  <si>
    <t>SINAPI 73799 / 001</t>
  </si>
  <si>
    <t>Grelha em ferro fundido simples com requadro, carga máxima 12,5T, 300x1000mm, E=15mm – fornecida e assentada com argamassa 1:4 cimento:areia.</t>
  </si>
  <si>
    <t>3.4.13.</t>
  </si>
  <si>
    <t>SINAPI 90696</t>
  </si>
  <si>
    <t>Tubo de PVC para rede coletora de esgoto de parede maciça, DN 200mm, junta elástica, instalado em local com nível baixo de interferência – fornecimento e assentamento.</t>
  </si>
  <si>
    <t>3.4.14.</t>
  </si>
  <si>
    <t>01 (um) Pedreiro com encargos complementares, (01 mês).</t>
  </si>
  <si>
    <t>3.4.15.</t>
  </si>
  <si>
    <t>02 (dois) Ajudantes de pedreiro com encargos complementares.</t>
  </si>
  <si>
    <t>3.5.</t>
  </si>
  <si>
    <t xml:space="preserve">INSTALAÇÕES ELÉTRICAS </t>
  </si>
  <si>
    <t>3.5.1.</t>
  </si>
  <si>
    <t>SINAPI 93655</t>
  </si>
  <si>
    <t>Disjuntor monopolar tipo DIN, corrente nominal de 20A – fornecimento e instalação.</t>
  </si>
  <si>
    <t>3.5.2.</t>
  </si>
  <si>
    <t>SINAPI 91834</t>
  </si>
  <si>
    <t>Eletroduto flexível corrugado, PVC, DN 25mm (3/4”), para circuitos terminais, instalado em forro – fornecimento e instalação.</t>
  </si>
  <si>
    <t>3.5.3.</t>
  </si>
  <si>
    <t>SINAPI 91926</t>
  </si>
  <si>
    <t>Cabo de cobre flexível isolado, 2,5mm², anti-chama 450/750V, para circuitos terminais – fornecimento e instalação.</t>
  </si>
  <si>
    <t>3.5.4.</t>
  </si>
  <si>
    <t>Caixa de PVC ortogonal 3x3” – fornecimento e instalação.</t>
  </si>
  <si>
    <t>3.5.5.</t>
  </si>
  <si>
    <t>Box reto de 3/4" em liga de alumínio silício – fornecimento e instalação.</t>
  </si>
  <si>
    <t>3.5.6.</t>
  </si>
  <si>
    <t>Luminária tipo calha, de embutir, com reator de partida rápida e lâmpada fluorescente 2x40w, completa – fornecimento e instalação.</t>
  </si>
  <si>
    <t>3.6.</t>
  </si>
  <si>
    <t>FORRO</t>
  </si>
  <si>
    <t>3.6.1.</t>
  </si>
  <si>
    <t>Forro de PVC – fornecimento e instalação.</t>
  </si>
  <si>
    <t>3.7.</t>
  </si>
  <si>
    <t>LIMPEZA FINAL</t>
  </si>
  <si>
    <t>3.7.1.</t>
  </si>
  <si>
    <t>SINAPI 9537</t>
  </si>
  <si>
    <t>Limpeza final da obra.</t>
  </si>
  <si>
    <t>4. AMPLIAÇÃO COBERTURA PAVILHÃO B12</t>
  </si>
  <si>
    <t>4.1.</t>
  </si>
  <si>
    <t>4.1.1.</t>
  </si>
  <si>
    <t>4.1.2.</t>
  </si>
  <si>
    <t>4.1.3.</t>
  </si>
  <si>
    <t>4.1.4.</t>
  </si>
  <si>
    <t>4.1.5.</t>
  </si>
  <si>
    <t>4.1.6.</t>
  </si>
  <si>
    <t>4.2.</t>
  </si>
  <si>
    <t>4.2.1.</t>
  </si>
  <si>
    <t>4.2.2.</t>
  </si>
  <si>
    <t>4.2.3.</t>
  </si>
  <si>
    <t>4.2.4.</t>
  </si>
  <si>
    <t>4.2.5.</t>
  </si>
  <si>
    <t>4.2.6.</t>
  </si>
  <si>
    <t>4.2.7.</t>
  </si>
  <si>
    <t>4.2.8.</t>
  </si>
  <si>
    <t>4.2.9.</t>
  </si>
  <si>
    <t>03 (três) Ajudantes de Armador com encargos complementares, (01 mês).</t>
  </si>
  <si>
    <t>4.3.</t>
  </si>
  <si>
    <t>ESTRUTURA METÁLICA</t>
  </si>
  <si>
    <t>4.3.1.</t>
  </si>
  <si>
    <t>(14-peças) de Pilar metálico, composto por: cantoneira 2”x1/4” e 1”x1/8”, material: ASTM A-36, dimensões: 6,5x0,4x0,25m – fornecimento e instalação.</t>
  </si>
  <si>
    <t>4.3.2.</t>
  </si>
  <si>
    <t>(14-peças) de Tesoura metálica, composto por: Perfil U 150x60#11 e Cantoneira 1.1/2”x1/8”, material: #SAC/COR e ASTM A-36, dimensões: 6,0x1,09x0,30x0,15m – fornecimento e instalação.</t>
  </si>
  <si>
    <t>4.3.3.</t>
  </si>
  <si>
    <t>(60-peças) de Treliça metálica – terça, composto por: Perfil U 68x38#13 e Cantoneira 3/4"x1/8”, material: #SAC/COR e ASTM A-36, dimensões: 10,05x0,30x0,068m – fornecimento e instalação.</t>
  </si>
  <si>
    <t>4.3.4.</t>
  </si>
  <si>
    <t>(16-peças) de Treliça metálica frontal e lateral, composto por: Perfil U 75x40#13 e 68x30#14, material: #SAC/COR, dimensões: 9,6x0,9x0,075m – fornecimento e instalação.</t>
  </si>
  <si>
    <t>4.3.5.</t>
  </si>
  <si>
    <t>(24-peças) de Contraventamentos, composto por: Ferro redondo diâmetro de 1/2", material: 1010/1020 MEC, 144,00m – fornecimento e instalação.</t>
  </si>
  <si>
    <t>4.3.6.</t>
  </si>
  <si>
    <t>(24-peças) de Travamento de terças, composto por: Cantoneiras 1x1/8”, material: ASTM A-36, 72,00m – fornecimento e instalação.</t>
  </si>
  <si>
    <t>4.3.7.</t>
  </si>
  <si>
    <t>(120-peças) de Telha Trapezoidal metálica (Cobertura), composto por: Chapa galvanizada 0,50mm com 6,00m, material: Chapa galvanizada, 360,00m – fornecimento e instalação.</t>
  </si>
  <si>
    <t>4.3.8.</t>
  </si>
  <si>
    <t>(144-peças) de Telha Trapezoidal metálica (Fechamento frontal e lateral), composto por: Chapa galvanizada 0,50mm com 1,00m, material: Chapa galvanizada, 72,00m – fornecimento e instalação.</t>
  </si>
  <si>
    <t>4.3.9.</t>
  </si>
  <si>
    <t>4.3.10.</t>
  </si>
  <si>
    <t>4.4.</t>
  </si>
  <si>
    <t>4.4.1.</t>
  </si>
  <si>
    <t>4.4.2.</t>
  </si>
  <si>
    <t>4.4.3.</t>
  </si>
  <si>
    <t>4.4.4.</t>
  </si>
  <si>
    <t>4.4.5.</t>
  </si>
  <si>
    <t>4.4.6.</t>
  </si>
  <si>
    <t>4.4.7.</t>
  </si>
  <si>
    <t>4.4.8.</t>
  </si>
  <si>
    <t>4.4.9.</t>
  </si>
  <si>
    <t>02 (um) Pedreiro com encargos complementares, (01 mês).</t>
  </si>
  <si>
    <t>4.4.10.</t>
  </si>
  <si>
    <t>4.5.</t>
  </si>
  <si>
    <t>INSTALAÇÕES ELÉTRICAS</t>
  </si>
  <si>
    <t>4.5.1.</t>
  </si>
  <si>
    <t>4.5.2.</t>
  </si>
  <si>
    <t>4.5.3.</t>
  </si>
  <si>
    <t>4.5.4.</t>
  </si>
  <si>
    <t>4.5.5.</t>
  </si>
  <si>
    <t>4.5.6.</t>
  </si>
  <si>
    <t>4.6.</t>
  </si>
  <si>
    <t>4.6.1.</t>
  </si>
  <si>
    <t>4.7.</t>
  </si>
  <si>
    <t>4.7.1.</t>
  </si>
  <si>
    <t>TOTAL</t>
  </si>
  <si>
    <t>TOTAL GERAL</t>
  </si>
  <si>
    <t>Placa de obra em chapa de aço galvanizado. (2 Lx1h).</t>
  </si>
  <si>
    <t>Média Unitária</t>
  </si>
  <si>
    <t>Média Total</t>
  </si>
  <si>
    <t>Preço Unitário empresa RA Rocha Engenharia Ltda</t>
  </si>
  <si>
    <t>Preço Total RA Rocha Engenharia Ltda</t>
  </si>
  <si>
    <t>Preço Unitário empresa Construtora Estilo Ltda</t>
  </si>
  <si>
    <t>Preço Total empresa Construtora Estilo Ltda</t>
  </si>
  <si>
    <t>Preço Unitário empresa Construtora Gontijo Ltda</t>
  </si>
  <si>
    <t>Preço Total empresa Construtora Gontijo Ltda</t>
  </si>
  <si>
    <t>BDI (as empresas pesquisadas compuseram um BDI de 20%, ao passo de a licitação permitir o máximo de 25%)</t>
  </si>
  <si>
    <t>O BDI deve ser detalhado conforme edital.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</si>
</sst>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80808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2">
    <xf numFmtId="0" fontId="0" fillId="0" borderId="0" xfId="0"/>
    <xf numFmtId="0" fontId="1" fillId="3" borderId="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4" fontId="0" fillId="0" borderId="0" xfId="1" applyFont="1"/>
    <xf numFmtId="0" fontId="2" fillId="3" borderId="7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30"/>
  <sheetViews>
    <sheetView tabSelected="1" zoomScaleNormal="100" workbookViewId="0">
      <selection activeCell="D131" sqref="D131"/>
    </sheetView>
  </sheetViews>
  <sheetFormatPr defaultRowHeight="15" x14ac:dyDescent="0.25"/>
  <cols>
    <col min="2" max="2" width="8.85546875" customWidth="1"/>
    <col min="3" max="3" width="9.140625" hidden="1" customWidth="1"/>
    <col min="4" max="4" width="67.42578125" customWidth="1"/>
    <col min="5" max="6" width="9.140625" style="8"/>
    <col min="7" max="12" width="12.85546875" style="8" customWidth="1"/>
    <col min="13" max="13" width="13.28515625" customWidth="1"/>
    <col min="14" max="14" width="16.28515625" customWidth="1"/>
    <col min="17" max="17" width="13.28515625" customWidth="1"/>
  </cols>
  <sheetData>
    <row r="2" spans="2:14" ht="15.75" thickBot="1" x14ac:dyDescent="0.3"/>
    <row r="3" spans="2:14" ht="77.25" thickBot="1" x14ac:dyDescent="0.3">
      <c r="B3" s="1" t="s">
        <v>0</v>
      </c>
      <c r="C3" s="1" t="s">
        <v>1</v>
      </c>
      <c r="D3" s="1" t="s">
        <v>2</v>
      </c>
      <c r="E3" s="9" t="s">
        <v>3</v>
      </c>
      <c r="F3" s="10" t="s">
        <v>4</v>
      </c>
      <c r="G3" s="9" t="s">
        <v>246</v>
      </c>
      <c r="H3" s="9" t="s">
        <v>247</v>
      </c>
      <c r="I3" s="9" t="s">
        <v>248</v>
      </c>
      <c r="J3" s="9" t="s">
        <v>249</v>
      </c>
      <c r="K3" s="9" t="s">
        <v>250</v>
      </c>
      <c r="L3" s="9" t="s">
        <v>251</v>
      </c>
      <c r="M3" s="9" t="s">
        <v>244</v>
      </c>
      <c r="N3" s="9" t="s">
        <v>245</v>
      </c>
    </row>
    <row r="4" spans="2:14" ht="15.75" thickBot="1" x14ac:dyDescent="0.3">
      <c r="B4" s="2" t="s">
        <v>5</v>
      </c>
      <c r="C4" s="39" t="s">
        <v>6</v>
      </c>
      <c r="D4" s="40"/>
      <c r="E4" s="40"/>
      <c r="F4" s="41"/>
      <c r="G4" s="21"/>
      <c r="H4" s="22"/>
      <c r="I4" s="21"/>
      <c r="J4" s="22"/>
      <c r="K4" s="21"/>
      <c r="L4" s="22"/>
      <c r="M4" s="21"/>
      <c r="N4" s="22">
        <f>SUM(N5:N8)</f>
        <v>59334.126666666671</v>
      </c>
    </row>
    <row r="5" spans="2:14" ht="26.25" thickBot="1" x14ac:dyDescent="0.3">
      <c r="B5" s="3" t="s">
        <v>7</v>
      </c>
      <c r="C5" s="3" t="s">
        <v>8</v>
      </c>
      <c r="D5" s="3" t="s">
        <v>9</v>
      </c>
      <c r="E5" s="11">
        <v>320</v>
      </c>
      <c r="F5" s="12" t="s">
        <v>10</v>
      </c>
      <c r="G5" s="17">
        <v>88.9</v>
      </c>
      <c r="H5" s="23">
        <f>G5*E5</f>
        <v>28448</v>
      </c>
      <c r="I5" s="17">
        <v>88.9</v>
      </c>
      <c r="J5" s="23">
        <f>I5*E5</f>
        <v>28448</v>
      </c>
      <c r="K5" s="17">
        <v>85.84</v>
      </c>
      <c r="L5" s="23">
        <f>K5*E5</f>
        <v>27468.800000000003</v>
      </c>
      <c r="M5" s="31">
        <f>AVERAGE(G5,I5,K5)</f>
        <v>87.88</v>
      </c>
      <c r="N5" s="23">
        <f>M5*E5</f>
        <v>28121.599999999999</v>
      </c>
    </row>
    <row r="6" spans="2:14" ht="26.25" thickBot="1" x14ac:dyDescent="0.3">
      <c r="B6" s="3" t="s">
        <v>11</v>
      </c>
      <c r="C6" s="3" t="s">
        <v>12</v>
      </c>
      <c r="D6" s="3" t="s">
        <v>13</v>
      </c>
      <c r="E6" s="11">
        <v>1</v>
      </c>
      <c r="F6" s="12" t="s">
        <v>14</v>
      </c>
      <c r="G6" s="17">
        <v>214.82</v>
      </c>
      <c r="H6" s="23">
        <f>G6*E6</f>
        <v>214.82</v>
      </c>
      <c r="I6" s="17">
        <v>214.82</v>
      </c>
      <c r="J6" s="23">
        <f>I6*E6</f>
        <v>214.82</v>
      </c>
      <c r="K6" s="17">
        <v>214.82</v>
      </c>
      <c r="L6" s="23">
        <f>K6*E6</f>
        <v>214.82</v>
      </c>
      <c r="M6" s="31">
        <f t="shared" ref="M6:M68" si="0">AVERAGE(G6,I6,K6)</f>
        <v>214.82000000000002</v>
      </c>
      <c r="N6" s="23">
        <f>M6*E6</f>
        <v>214.82000000000002</v>
      </c>
    </row>
    <row r="7" spans="2:14" ht="26.25" thickBot="1" x14ac:dyDescent="0.3">
      <c r="B7" s="3" t="s">
        <v>15</v>
      </c>
      <c r="C7" s="3" t="s">
        <v>16</v>
      </c>
      <c r="D7" s="3" t="s">
        <v>17</v>
      </c>
      <c r="E7" s="13">
        <v>1280</v>
      </c>
      <c r="F7" s="12" t="s">
        <v>10</v>
      </c>
      <c r="G7" s="17">
        <v>23.4</v>
      </c>
      <c r="H7" s="23">
        <f>G7*E7</f>
        <v>29952</v>
      </c>
      <c r="I7" s="17">
        <v>23.4</v>
      </c>
      <c r="J7" s="23">
        <f>I7*E7</f>
        <v>29952</v>
      </c>
      <c r="K7" s="17">
        <v>21.2</v>
      </c>
      <c r="L7" s="23">
        <f>K7*E7</f>
        <v>27136</v>
      </c>
      <c r="M7" s="31">
        <f t="shared" si="0"/>
        <v>22.666666666666668</v>
      </c>
      <c r="N7" s="23">
        <f>M7*E7</f>
        <v>29013.333333333336</v>
      </c>
    </row>
    <row r="8" spans="2:14" ht="26.25" thickBot="1" x14ac:dyDescent="0.3">
      <c r="B8" s="3" t="s">
        <v>18</v>
      </c>
      <c r="C8" s="3" t="s">
        <v>19</v>
      </c>
      <c r="D8" s="3" t="s">
        <v>20</v>
      </c>
      <c r="E8" s="11">
        <v>4</v>
      </c>
      <c r="F8" s="12" t="s">
        <v>21</v>
      </c>
      <c r="G8" s="17">
        <v>500</v>
      </c>
      <c r="H8" s="23">
        <f>G8*E8</f>
        <v>2000</v>
      </c>
      <c r="I8" s="17">
        <v>500</v>
      </c>
      <c r="J8" s="23">
        <f>I8*E8</f>
        <v>2000</v>
      </c>
      <c r="K8" s="17">
        <v>488.28</v>
      </c>
      <c r="L8" s="23">
        <f>K8*E8</f>
        <v>1953.12</v>
      </c>
      <c r="M8" s="31">
        <f t="shared" si="0"/>
        <v>496.09333333333331</v>
      </c>
      <c r="N8" s="23">
        <f>M8*E8</f>
        <v>1984.3733333333332</v>
      </c>
    </row>
    <row r="9" spans="2:14" ht="15.75" thickBot="1" x14ac:dyDescent="0.3">
      <c r="B9" s="2" t="s">
        <v>22</v>
      </c>
      <c r="C9" s="39" t="s">
        <v>23</v>
      </c>
      <c r="D9" s="40"/>
      <c r="E9" s="40"/>
      <c r="F9" s="41"/>
      <c r="G9" s="5"/>
      <c r="H9" s="21"/>
      <c r="I9" s="21"/>
      <c r="J9" s="21"/>
      <c r="K9" s="21"/>
      <c r="L9" s="21"/>
      <c r="M9" s="21"/>
      <c r="N9" s="21">
        <f>SUM(N10:N12)</f>
        <v>12954.740000000002</v>
      </c>
    </row>
    <row r="10" spans="2:14" ht="26.25" thickBot="1" x14ac:dyDescent="0.3">
      <c r="B10" s="3" t="s">
        <v>24</v>
      </c>
      <c r="C10" s="3" t="s">
        <v>8</v>
      </c>
      <c r="D10" s="3" t="s">
        <v>25</v>
      </c>
      <c r="E10" s="11">
        <v>120</v>
      </c>
      <c r="F10" s="12" t="s">
        <v>10</v>
      </c>
      <c r="G10" s="17">
        <v>89.9</v>
      </c>
      <c r="H10" s="23">
        <f>G10*E10</f>
        <v>10788</v>
      </c>
      <c r="I10" s="17">
        <v>89.9</v>
      </c>
      <c r="J10" s="23">
        <f>I10*E10</f>
        <v>10788</v>
      </c>
      <c r="K10" s="17">
        <v>85.84</v>
      </c>
      <c r="L10" s="23">
        <f>K10*E10</f>
        <v>10300.800000000001</v>
      </c>
      <c r="M10" s="31">
        <f t="shared" si="0"/>
        <v>88.546666666666667</v>
      </c>
      <c r="N10" s="23">
        <f>M10*E10</f>
        <v>10625.6</v>
      </c>
    </row>
    <row r="11" spans="2:14" ht="26.25" thickBot="1" x14ac:dyDescent="0.3">
      <c r="B11" s="3" t="s">
        <v>26</v>
      </c>
      <c r="C11" s="3" t="s">
        <v>12</v>
      </c>
      <c r="D11" s="3" t="s">
        <v>13</v>
      </c>
      <c r="E11" s="11">
        <v>1</v>
      </c>
      <c r="F11" s="12" t="s">
        <v>14</v>
      </c>
      <c r="G11" s="17">
        <v>215</v>
      </c>
      <c r="H11" s="23">
        <f>G11*E11</f>
        <v>215</v>
      </c>
      <c r="I11" s="17">
        <v>215</v>
      </c>
      <c r="J11" s="23">
        <f>I11*E11</f>
        <v>215</v>
      </c>
      <c r="K11" s="17">
        <v>214.82</v>
      </c>
      <c r="L11" s="23">
        <f>K11*E11</f>
        <v>214.82</v>
      </c>
      <c r="M11" s="31">
        <f t="shared" si="0"/>
        <v>214.93999999999997</v>
      </c>
      <c r="N11" s="23">
        <f>M11*E11</f>
        <v>214.93999999999997</v>
      </c>
    </row>
    <row r="12" spans="2:14" ht="26.25" thickBot="1" x14ac:dyDescent="0.3">
      <c r="B12" s="3" t="s">
        <v>27</v>
      </c>
      <c r="C12" s="3" t="s">
        <v>28</v>
      </c>
      <c r="D12" s="3" t="s">
        <v>29</v>
      </c>
      <c r="E12" s="11">
        <v>60</v>
      </c>
      <c r="F12" s="12" t="s">
        <v>10</v>
      </c>
      <c r="G12" s="17">
        <v>36</v>
      </c>
      <c r="H12" s="23">
        <f>G12*E12</f>
        <v>2160</v>
      </c>
      <c r="I12" s="17">
        <v>36</v>
      </c>
      <c r="J12" s="23">
        <f>I12*E12</f>
        <v>2160</v>
      </c>
      <c r="K12" s="17">
        <v>33.71</v>
      </c>
      <c r="L12" s="23">
        <f>K12*E12</f>
        <v>2022.6000000000001</v>
      </c>
      <c r="M12" s="31">
        <f t="shared" si="0"/>
        <v>35.236666666666672</v>
      </c>
      <c r="N12" s="23">
        <f>M12*E12</f>
        <v>2114.2000000000003</v>
      </c>
    </row>
    <row r="13" spans="2:14" ht="15.75" thickBot="1" x14ac:dyDescent="0.3">
      <c r="B13" s="39" t="s">
        <v>30</v>
      </c>
      <c r="C13" s="40"/>
      <c r="D13" s="40"/>
      <c r="E13" s="40"/>
      <c r="F13" s="41"/>
      <c r="G13" s="24"/>
      <c r="H13" s="24"/>
      <c r="I13" s="24"/>
      <c r="J13" s="24"/>
      <c r="K13" s="24"/>
      <c r="L13" s="24"/>
      <c r="M13" s="24"/>
      <c r="N13" s="21">
        <f>N14+N21+N31+N42+N58+N65+N67</f>
        <v>321686.85840000003</v>
      </c>
    </row>
    <row r="14" spans="2:14" ht="15.75" thickBot="1" x14ac:dyDescent="0.3">
      <c r="B14" s="2" t="s">
        <v>31</v>
      </c>
      <c r="C14" s="39" t="s">
        <v>32</v>
      </c>
      <c r="D14" s="40"/>
      <c r="E14" s="40"/>
      <c r="F14" s="41"/>
      <c r="G14" s="24"/>
      <c r="H14" s="24"/>
      <c r="I14" s="24"/>
      <c r="J14" s="24"/>
      <c r="K14" s="24"/>
      <c r="L14" s="24"/>
      <c r="M14" s="24"/>
      <c r="N14" s="21">
        <f>SUM(N15:N20)</f>
        <v>11582.903333333335</v>
      </c>
    </row>
    <row r="15" spans="2:14" ht="39" thickBot="1" x14ac:dyDescent="0.3">
      <c r="B15" s="3" t="s">
        <v>33</v>
      </c>
      <c r="C15" s="3" t="s">
        <v>34</v>
      </c>
      <c r="D15" s="3" t="s">
        <v>35</v>
      </c>
      <c r="E15" s="11">
        <v>2</v>
      </c>
      <c r="F15" s="12" t="s">
        <v>36</v>
      </c>
      <c r="G15" s="17">
        <v>340</v>
      </c>
      <c r="H15" s="23">
        <f>G15*E15</f>
        <v>680</v>
      </c>
      <c r="I15" s="17">
        <v>340</v>
      </c>
      <c r="J15" s="23">
        <f>I15*E15</f>
        <v>680</v>
      </c>
      <c r="K15" s="17">
        <v>319.85000000000002</v>
      </c>
      <c r="L15" s="23">
        <f>K15*E15</f>
        <v>639.70000000000005</v>
      </c>
      <c r="M15" s="31">
        <f t="shared" si="0"/>
        <v>333.28333333333336</v>
      </c>
      <c r="N15" s="23">
        <f>M15*E15</f>
        <v>666.56666666666672</v>
      </c>
    </row>
    <row r="16" spans="2:14" ht="26.25" thickBot="1" x14ac:dyDescent="0.3">
      <c r="B16" s="3" t="s">
        <v>37</v>
      </c>
      <c r="C16" s="3" t="s">
        <v>38</v>
      </c>
      <c r="D16" s="3" t="s">
        <v>39</v>
      </c>
      <c r="E16" s="11">
        <v>1</v>
      </c>
      <c r="F16" s="12" t="s">
        <v>14</v>
      </c>
      <c r="G16" s="17">
        <v>635.14</v>
      </c>
      <c r="H16" s="23">
        <f>G16*E16</f>
        <v>635.14</v>
      </c>
      <c r="I16" s="17">
        <v>635.14</v>
      </c>
      <c r="J16" s="23">
        <f>I16*E16</f>
        <v>635.14</v>
      </c>
      <c r="K16" s="17">
        <v>634.13</v>
      </c>
      <c r="L16" s="23">
        <f>K16*E16</f>
        <v>634.13</v>
      </c>
      <c r="M16" s="31">
        <f t="shared" si="0"/>
        <v>634.80333333333328</v>
      </c>
      <c r="N16" s="23">
        <f>M16*E16</f>
        <v>634.80333333333328</v>
      </c>
    </row>
    <row r="17" spans="2:14" ht="26.25" thickBot="1" x14ac:dyDescent="0.3">
      <c r="B17" s="3" t="s">
        <v>40</v>
      </c>
      <c r="C17" s="3" t="s">
        <v>41</v>
      </c>
      <c r="D17" s="3" t="s">
        <v>42</v>
      </c>
      <c r="E17" s="11">
        <v>20</v>
      </c>
      <c r="F17" s="12" t="s">
        <v>10</v>
      </c>
      <c r="G17" s="17">
        <v>31</v>
      </c>
      <c r="H17" s="23">
        <f>G17*E17</f>
        <v>620</v>
      </c>
      <c r="I17" s="17">
        <v>31</v>
      </c>
      <c r="J17" s="23">
        <f>I17*E17</f>
        <v>620</v>
      </c>
      <c r="K17" s="17">
        <v>30.91</v>
      </c>
      <c r="L17" s="23">
        <f>K17*E17</f>
        <v>618.20000000000005</v>
      </c>
      <c r="M17" s="31">
        <f t="shared" si="0"/>
        <v>30.97</v>
      </c>
      <c r="N17" s="23">
        <f>M17*E17</f>
        <v>619.4</v>
      </c>
    </row>
    <row r="18" spans="2:14" ht="15.75" thickBot="1" x14ac:dyDescent="0.3">
      <c r="B18" s="3" t="s">
        <v>43</v>
      </c>
      <c r="C18" s="4" t="s">
        <v>44</v>
      </c>
      <c r="D18" s="3" t="s">
        <v>45</v>
      </c>
      <c r="E18" s="11">
        <v>2</v>
      </c>
      <c r="F18" s="12" t="s">
        <v>46</v>
      </c>
      <c r="G18" s="17">
        <v>260</v>
      </c>
      <c r="H18" s="23">
        <f>G18*E18</f>
        <v>520</v>
      </c>
      <c r="I18" s="17">
        <v>260</v>
      </c>
      <c r="J18" s="23">
        <f>I18*E18</f>
        <v>520</v>
      </c>
      <c r="K18" s="17">
        <v>250</v>
      </c>
      <c r="L18" s="23">
        <f>K18*E18</f>
        <v>500</v>
      </c>
      <c r="M18" s="31">
        <f t="shared" si="0"/>
        <v>256.66666666666669</v>
      </c>
      <c r="N18" s="23">
        <f>M18*E18</f>
        <v>513.33333333333337</v>
      </c>
    </row>
    <row r="19" spans="2:14" ht="26.25" thickBot="1" x14ac:dyDescent="0.3">
      <c r="B19" s="3" t="s">
        <v>47</v>
      </c>
      <c r="C19" s="3" t="s">
        <v>48</v>
      </c>
      <c r="D19" s="3" t="s">
        <v>49</v>
      </c>
      <c r="E19" s="11">
        <v>360</v>
      </c>
      <c r="F19" s="12" t="s">
        <v>36</v>
      </c>
      <c r="G19" s="17">
        <v>25.6</v>
      </c>
      <c r="H19" s="23">
        <f>G19*E19</f>
        <v>9216</v>
      </c>
      <c r="I19" s="17">
        <v>25.6</v>
      </c>
      <c r="J19" s="23">
        <f>I19*E19</f>
        <v>9216</v>
      </c>
      <c r="K19" s="17">
        <v>20.6</v>
      </c>
      <c r="L19" s="23">
        <f>K19*E19</f>
        <v>7416.0000000000009</v>
      </c>
      <c r="M19" s="31">
        <f t="shared" si="0"/>
        <v>23.933333333333337</v>
      </c>
      <c r="N19" s="23">
        <f>M19*E19</f>
        <v>8616.0000000000018</v>
      </c>
    </row>
    <row r="20" spans="2:14" ht="26.25" thickBot="1" x14ac:dyDescent="0.3">
      <c r="B20" s="3" t="s">
        <v>50</v>
      </c>
      <c r="C20" s="3" t="s">
        <v>51</v>
      </c>
      <c r="D20" s="3" t="s">
        <v>52</v>
      </c>
      <c r="E20" s="11">
        <v>72</v>
      </c>
      <c r="F20" s="12" t="s">
        <v>36</v>
      </c>
      <c r="G20" s="17">
        <v>7.8</v>
      </c>
      <c r="H20" s="23">
        <f>G20*E20</f>
        <v>561.6</v>
      </c>
      <c r="I20" s="17">
        <v>7.8</v>
      </c>
      <c r="J20" s="23">
        <f>I20*E20</f>
        <v>561.6</v>
      </c>
      <c r="K20" s="17">
        <v>6.6</v>
      </c>
      <c r="L20" s="23">
        <f>K20*E20</f>
        <v>475.2</v>
      </c>
      <c r="M20" s="31">
        <f t="shared" si="0"/>
        <v>7.3999999999999995</v>
      </c>
      <c r="N20" s="23">
        <f>M20*E20</f>
        <v>532.79999999999995</v>
      </c>
    </row>
    <row r="21" spans="2:14" ht="15.75" thickBot="1" x14ac:dyDescent="0.3">
      <c r="B21" s="2" t="s">
        <v>53</v>
      </c>
      <c r="C21" s="39" t="s">
        <v>54</v>
      </c>
      <c r="D21" s="40"/>
      <c r="E21" s="40"/>
      <c r="F21" s="41"/>
      <c r="G21" s="24"/>
      <c r="H21" s="24"/>
      <c r="I21" s="24"/>
      <c r="J21" s="24"/>
      <c r="K21" s="24"/>
      <c r="L21" s="24"/>
      <c r="M21" s="24"/>
      <c r="N21" s="21">
        <f>SUM(N22:N30)</f>
        <v>49696.581066666673</v>
      </c>
    </row>
    <row r="22" spans="2:14" ht="26.25" thickBot="1" x14ac:dyDescent="0.3">
      <c r="B22" s="3" t="s">
        <v>55</v>
      </c>
      <c r="C22" s="4" t="s">
        <v>44</v>
      </c>
      <c r="D22" s="3" t="s">
        <v>56</v>
      </c>
      <c r="E22" s="11">
        <v>105</v>
      </c>
      <c r="F22" s="12" t="s">
        <v>57</v>
      </c>
      <c r="G22" s="17">
        <v>184.6</v>
      </c>
      <c r="H22" s="23">
        <f>G22*E22</f>
        <v>19383</v>
      </c>
      <c r="I22" s="17">
        <v>154.6</v>
      </c>
      <c r="J22" s="23">
        <f>I22*E22</f>
        <v>16233</v>
      </c>
      <c r="K22" s="17">
        <v>151.69</v>
      </c>
      <c r="L22" s="23">
        <f>K22*E22</f>
        <v>15927.449999999999</v>
      </c>
      <c r="M22" s="31">
        <f t="shared" si="0"/>
        <v>163.63</v>
      </c>
      <c r="N22" s="23">
        <f>M22*E22</f>
        <v>17181.149999999998</v>
      </c>
    </row>
    <row r="23" spans="2:14" ht="26.25" thickBot="1" x14ac:dyDescent="0.3">
      <c r="B23" s="3" t="s">
        <v>58</v>
      </c>
      <c r="C23" s="4" t="s">
        <v>44</v>
      </c>
      <c r="D23" s="3" t="s">
        <v>59</v>
      </c>
      <c r="E23" s="11">
        <v>7.42</v>
      </c>
      <c r="F23" s="12" t="s">
        <v>60</v>
      </c>
      <c r="G23" s="17">
        <v>449.8</v>
      </c>
      <c r="H23" s="23">
        <f>G23*E23</f>
        <v>3337.5160000000001</v>
      </c>
      <c r="I23" s="17">
        <v>349.8</v>
      </c>
      <c r="J23" s="23">
        <f>I23*E23</f>
        <v>2595.5160000000001</v>
      </c>
      <c r="K23" s="17">
        <v>346.58</v>
      </c>
      <c r="L23" s="23">
        <f>K23*E23</f>
        <v>2571.6235999999999</v>
      </c>
      <c r="M23" s="31">
        <f t="shared" si="0"/>
        <v>382.06</v>
      </c>
      <c r="N23" s="23">
        <f>M23*E23</f>
        <v>2834.8852000000002</v>
      </c>
    </row>
    <row r="24" spans="2:14" ht="39" thickBot="1" x14ac:dyDescent="0.3">
      <c r="B24" s="3" t="s">
        <v>61</v>
      </c>
      <c r="C24" s="3" t="s">
        <v>62</v>
      </c>
      <c r="D24" s="3" t="s">
        <v>63</v>
      </c>
      <c r="E24" s="11">
        <v>80.849999999999994</v>
      </c>
      <c r="F24" s="12" t="s">
        <v>64</v>
      </c>
      <c r="G24" s="17">
        <v>11.56</v>
      </c>
      <c r="H24" s="23">
        <f>G24*E24</f>
        <v>934.62599999999998</v>
      </c>
      <c r="I24" s="17">
        <v>11.56</v>
      </c>
      <c r="J24" s="23">
        <f>I24*E24</f>
        <v>934.62599999999998</v>
      </c>
      <c r="K24" s="17">
        <v>11.56</v>
      </c>
      <c r="L24" s="23">
        <f>K24*E24</f>
        <v>934.62599999999998</v>
      </c>
      <c r="M24" s="31">
        <f t="shared" si="0"/>
        <v>11.56</v>
      </c>
      <c r="N24" s="23">
        <f>M24*E24</f>
        <v>934.62599999999998</v>
      </c>
    </row>
    <row r="25" spans="2:14" ht="39" thickBot="1" x14ac:dyDescent="0.3">
      <c r="B25" s="3" t="s">
        <v>65</v>
      </c>
      <c r="C25" s="3" t="s">
        <v>66</v>
      </c>
      <c r="D25" s="3" t="s">
        <v>67</v>
      </c>
      <c r="E25" s="11">
        <v>129.57</v>
      </c>
      <c r="F25" s="12" t="s">
        <v>64</v>
      </c>
      <c r="G25" s="17">
        <v>8.06</v>
      </c>
      <c r="H25" s="23">
        <f>G25*E25</f>
        <v>1044.3342</v>
      </c>
      <c r="I25" s="17">
        <v>8.06</v>
      </c>
      <c r="J25" s="23">
        <f>I25*E25</f>
        <v>1044.3342</v>
      </c>
      <c r="K25" s="17">
        <v>8.06</v>
      </c>
      <c r="L25" s="23">
        <f>K25*E25</f>
        <v>1044.3342</v>
      </c>
      <c r="M25" s="31">
        <f t="shared" si="0"/>
        <v>8.06</v>
      </c>
      <c r="N25" s="23">
        <f>M25*E25</f>
        <v>1044.3342</v>
      </c>
    </row>
    <row r="26" spans="2:14" ht="39" thickBot="1" x14ac:dyDescent="0.3">
      <c r="B26" s="3" t="s">
        <v>68</v>
      </c>
      <c r="C26" s="3" t="s">
        <v>69</v>
      </c>
      <c r="D26" s="3" t="s">
        <v>70</v>
      </c>
      <c r="E26" s="11">
        <v>994.14</v>
      </c>
      <c r="F26" s="12" t="s">
        <v>64</v>
      </c>
      <c r="G26" s="17">
        <v>6.19</v>
      </c>
      <c r="H26" s="23">
        <f>G26*E26</f>
        <v>6153.7266</v>
      </c>
      <c r="I26" s="17">
        <v>6.19</v>
      </c>
      <c r="J26" s="23">
        <f>I26*E26</f>
        <v>6153.7266</v>
      </c>
      <c r="K26" s="17">
        <v>5.17</v>
      </c>
      <c r="L26" s="23">
        <f>K26*E26</f>
        <v>5139.7038000000002</v>
      </c>
      <c r="M26" s="31">
        <f t="shared" si="0"/>
        <v>5.8500000000000005</v>
      </c>
      <c r="N26" s="23">
        <f>M26*E26</f>
        <v>5815.7190000000001</v>
      </c>
    </row>
    <row r="27" spans="2:14" ht="26.25" thickBot="1" x14ac:dyDescent="0.3">
      <c r="B27" s="3" t="s">
        <v>71</v>
      </c>
      <c r="C27" s="3" t="s">
        <v>72</v>
      </c>
      <c r="D27" s="3" t="s">
        <v>73</v>
      </c>
      <c r="E27" s="11">
        <v>320</v>
      </c>
      <c r="F27" s="12" t="s">
        <v>10</v>
      </c>
      <c r="G27" s="17">
        <v>19.809999999999999</v>
      </c>
      <c r="H27" s="23">
        <f>G27*E27</f>
        <v>6339.2</v>
      </c>
      <c r="I27" s="17">
        <v>19.809999999999999</v>
      </c>
      <c r="J27" s="23">
        <f>I27*E27</f>
        <v>6339.2</v>
      </c>
      <c r="K27" s="17">
        <v>17.91</v>
      </c>
      <c r="L27" s="23">
        <f>K27*E27</f>
        <v>5731.2</v>
      </c>
      <c r="M27" s="31">
        <f t="shared" si="0"/>
        <v>19.176666666666666</v>
      </c>
      <c r="N27" s="23">
        <f>M27*E27</f>
        <v>6136.5333333333328</v>
      </c>
    </row>
    <row r="28" spans="2:14" ht="26.25" thickBot="1" x14ac:dyDescent="0.3">
      <c r="B28" s="3" t="s">
        <v>74</v>
      </c>
      <c r="C28" s="3" t="s">
        <v>75</v>
      </c>
      <c r="D28" s="3" t="s">
        <v>76</v>
      </c>
      <c r="E28" s="11">
        <v>320</v>
      </c>
      <c r="F28" s="12" t="s">
        <v>10</v>
      </c>
      <c r="G28" s="17">
        <v>17.170000000000002</v>
      </c>
      <c r="H28" s="23">
        <f>G28*E28</f>
        <v>5494.4000000000005</v>
      </c>
      <c r="I28" s="17">
        <v>17.170000000000002</v>
      </c>
      <c r="J28" s="23">
        <f>I28*E28</f>
        <v>5494.4000000000005</v>
      </c>
      <c r="K28" s="17">
        <v>14.17</v>
      </c>
      <c r="L28" s="23">
        <f>K28*E28</f>
        <v>4534.3999999999996</v>
      </c>
      <c r="M28" s="31">
        <f t="shared" si="0"/>
        <v>16.170000000000002</v>
      </c>
      <c r="N28" s="23">
        <f>M28*E28</f>
        <v>5174.4000000000005</v>
      </c>
    </row>
    <row r="29" spans="2:14" ht="26.25" thickBot="1" x14ac:dyDescent="0.3">
      <c r="B29" s="3" t="s">
        <v>77</v>
      </c>
      <c r="C29" s="3" t="s">
        <v>78</v>
      </c>
      <c r="D29" s="3" t="s">
        <v>79</v>
      </c>
      <c r="E29" s="11">
        <v>320</v>
      </c>
      <c r="F29" s="12" t="s">
        <v>10</v>
      </c>
      <c r="G29" s="17">
        <v>18</v>
      </c>
      <c r="H29" s="23">
        <f>G29*E29</f>
        <v>5760</v>
      </c>
      <c r="I29" s="17">
        <v>18</v>
      </c>
      <c r="J29" s="23">
        <f>I29*E29</f>
        <v>5760</v>
      </c>
      <c r="K29" s="17">
        <v>17</v>
      </c>
      <c r="L29" s="23">
        <f>K29*E29</f>
        <v>5440</v>
      </c>
      <c r="M29" s="31">
        <f t="shared" si="0"/>
        <v>17.666666666666668</v>
      </c>
      <c r="N29" s="23">
        <f>M29*E29</f>
        <v>5653.3333333333339</v>
      </c>
    </row>
    <row r="30" spans="2:14" ht="26.25" thickBot="1" x14ac:dyDescent="0.3">
      <c r="B30" s="3" t="s">
        <v>80</v>
      </c>
      <c r="C30" s="3" t="s">
        <v>81</v>
      </c>
      <c r="D30" s="3" t="s">
        <v>82</v>
      </c>
      <c r="E30" s="11">
        <v>320</v>
      </c>
      <c r="F30" s="12" t="s">
        <v>10</v>
      </c>
      <c r="G30" s="17">
        <v>16</v>
      </c>
      <c r="H30" s="23">
        <f>G30*E30</f>
        <v>5120</v>
      </c>
      <c r="I30" s="17">
        <v>16</v>
      </c>
      <c r="J30" s="23">
        <f>I30*E30</f>
        <v>5120</v>
      </c>
      <c r="K30" s="17">
        <v>14.14</v>
      </c>
      <c r="L30" s="23">
        <f>K30*E30</f>
        <v>4524.8</v>
      </c>
      <c r="M30" s="31">
        <f t="shared" si="0"/>
        <v>15.38</v>
      </c>
      <c r="N30" s="23">
        <f>M30*E30</f>
        <v>4921.6000000000004</v>
      </c>
    </row>
    <row r="31" spans="2:14" ht="15.75" thickBot="1" x14ac:dyDescent="0.3">
      <c r="B31" s="2" t="s">
        <v>83</v>
      </c>
      <c r="C31" s="39" t="s">
        <v>84</v>
      </c>
      <c r="D31" s="40"/>
      <c r="E31" s="40"/>
      <c r="F31" s="41"/>
      <c r="G31" s="24"/>
      <c r="H31" s="24"/>
      <c r="I31" s="24"/>
      <c r="J31" s="24"/>
      <c r="K31" s="24"/>
      <c r="L31" s="24"/>
      <c r="M31" s="24"/>
      <c r="N31" s="21">
        <f>SUM(N32:N41)</f>
        <v>184838.35066666667</v>
      </c>
    </row>
    <row r="32" spans="2:14" ht="39" thickBot="1" x14ac:dyDescent="0.3">
      <c r="B32" s="3" t="s">
        <v>85</v>
      </c>
      <c r="C32" s="4" t="s">
        <v>44</v>
      </c>
      <c r="D32" s="3" t="s">
        <v>86</v>
      </c>
      <c r="E32" s="13">
        <v>1350</v>
      </c>
      <c r="F32" s="12" t="s">
        <v>64</v>
      </c>
      <c r="G32" s="17">
        <v>9.84</v>
      </c>
      <c r="H32" s="23">
        <f>G32*E32</f>
        <v>13284</v>
      </c>
      <c r="I32" s="17">
        <v>9.84</v>
      </c>
      <c r="J32" s="23">
        <f>I32*E32</f>
        <v>13284</v>
      </c>
      <c r="K32" s="17">
        <v>7.84</v>
      </c>
      <c r="L32" s="23">
        <f>K32*E32</f>
        <v>10584</v>
      </c>
      <c r="M32" s="31">
        <f t="shared" si="0"/>
        <v>9.1733333333333338</v>
      </c>
      <c r="N32" s="23">
        <f>M32*E32</f>
        <v>12384</v>
      </c>
    </row>
    <row r="33" spans="2:14" ht="39" thickBot="1" x14ac:dyDescent="0.3">
      <c r="B33" s="3" t="s">
        <v>87</v>
      </c>
      <c r="C33" s="4" t="s">
        <v>44</v>
      </c>
      <c r="D33" s="3" t="s">
        <v>88</v>
      </c>
      <c r="E33" s="11">
        <v>950</v>
      </c>
      <c r="F33" s="12" t="s">
        <v>64</v>
      </c>
      <c r="G33" s="17">
        <v>9.84</v>
      </c>
      <c r="H33" s="23">
        <f>G33*E33</f>
        <v>9348</v>
      </c>
      <c r="I33" s="17">
        <v>9.84</v>
      </c>
      <c r="J33" s="23">
        <f>I33*E33</f>
        <v>9348</v>
      </c>
      <c r="K33" s="17">
        <v>7.84</v>
      </c>
      <c r="L33" s="23">
        <f>K33*E33</f>
        <v>7448</v>
      </c>
      <c r="M33" s="31">
        <f t="shared" si="0"/>
        <v>9.1733333333333338</v>
      </c>
      <c r="N33" s="23">
        <f>M33*E33</f>
        <v>8714.6666666666679</v>
      </c>
    </row>
    <row r="34" spans="2:14" ht="39" thickBot="1" x14ac:dyDescent="0.3">
      <c r="B34" s="3" t="s">
        <v>89</v>
      </c>
      <c r="C34" s="4" t="s">
        <v>44</v>
      </c>
      <c r="D34" s="3" t="s">
        <v>90</v>
      </c>
      <c r="E34" s="13">
        <v>2355</v>
      </c>
      <c r="F34" s="12" t="s">
        <v>64</v>
      </c>
      <c r="G34" s="17">
        <v>17.7</v>
      </c>
      <c r="H34" s="23">
        <f>G34*E34</f>
        <v>41683.5</v>
      </c>
      <c r="I34" s="17">
        <v>17.7</v>
      </c>
      <c r="J34" s="23">
        <f>I34*E34</f>
        <v>41683.5</v>
      </c>
      <c r="K34" s="17">
        <v>10.42</v>
      </c>
      <c r="L34" s="23">
        <f>K34*E34</f>
        <v>24539.1</v>
      </c>
      <c r="M34" s="31">
        <f t="shared" si="0"/>
        <v>15.273333333333333</v>
      </c>
      <c r="N34" s="23">
        <f>M34*E34</f>
        <v>35968.699999999997</v>
      </c>
    </row>
    <row r="35" spans="2:14" ht="39" thickBot="1" x14ac:dyDescent="0.3">
      <c r="B35" s="3" t="s">
        <v>91</v>
      </c>
      <c r="C35" s="4" t="s">
        <v>44</v>
      </c>
      <c r="D35" s="3" t="s">
        <v>92</v>
      </c>
      <c r="E35" s="11">
        <v>820</v>
      </c>
      <c r="F35" s="12" t="s">
        <v>64</v>
      </c>
      <c r="G35" s="17">
        <v>10.42</v>
      </c>
      <c r="H35" s="23">
        <f>G35*E35</f>
        <v>8544.4</v>
      </c>
      <c r="I35" s="17">
        <v>10.42</v>
      </c>
      <c r="J35" s="23">
        <f>I35*E35</f>
        <v>8544.4</v>
      </c>
      <c r="K35" s="17">
        <v>10.42</v>
      </c>
      <c r="L35" s="23">
        <f>K35*E35</f>
        <v>8544.4</v>
      </c>
      <c r="M35" s="31">
        <f t="shared" si="0"/>
        <v>10.42</v>
      </c>
      <c r="N35" s="23">
        <f>M35*E35</f>
        <v>8544.4</v>
      </c>
    </row>
    <row r="36" spans="2:14" ht="26.25" thickBot="1" x14ac:dyDescent="0.3">
      <c r="B36" s="3" t="s">
        <v>93</v>
      </c>
      <c r="C36" s="4" t="s">
        <v>44</v>
      </c>
      <c r="D36" s="3" t="s">
        <v>94</v>
      </c>
      <c r="E36" s="11">
        <v>144</v>
      </c>
      <c r="F36" s="12" t="s">
        <v>64</v>
      </c>
      <c r="G36" s="17">
        <v>9.84</v>
      </c>
      <c r="H36" s="23">
        <f>G36*E36</f>
        <v>1416.96</v>
      </c>
      <c r="I36" s="17">
        <v>9.84</v>
      </c>
      <c r="J36" s="23">
        <f>I36*E36</f>
        <v>1416.96</v>
      </c>
      <c r="K36" s="17">
        <v>7.84</v>
      </c>
      <c r="L36" s="23">
        <f>K36*E36</f>
        <v>1128.96</v>
      </c>
      <c r="M36" s="31">
        <f t="shared" si="0"/>
        <v>9.1733333333333338</v>
      </c>
      <c r="N36" s="23">
        <f>M36*E36</f>
        <v>1320.96</v>
      </c>
    </row>
    <row r="37" spans="2:14" ht="26.25" thickBot="1" x14ac:dyDescent="0.3">
      <c r="B37" s="3" t="s">
        <v>95</v>
      </c>
      <c r="C37" s="4" t="s">
        <v>44</v>
      </c>
      <c r="D37" s="3" t="s">
        <v>96</v>
      </c>
      <c r="E37" s="11">
        <v>86</v>
      </c>
      <c r="F37" s="12" t="s">
        <v>64</v>
      </c>
      <c r="G37" s="17">
        <v>7.54</v>
      </c>
      <c r="H37" s="23">
        <f>G37*E37</f>
        <v>648.44000000000005</v>
      </c>
      <c r="I37" s="17">
        <v>7.54</v>
      </c>
      <c r="J37" s="23">
        <f>I37*E37</f>
        <v>648.44000000000005</v>
      </c>
      <c r="K37" s="17">
        <v>7.54</v>
      </c>
      <c r="L37" s="23">
        <f>K37*E37</f>
        <v>648.44000000000005</v>
      </c>
      <c r="M37" s="31">
        <f t="shared" si="0"/>
        <v>7.54</v>
      </c>
      <c r="N37" s="23">
        <f>M37*E37</f>
        <v>648.44000000000005</v>
      </c>
    </row>
    <row r="38" spans="2:14" ht="39" thickBot="1" x14ac:dyDescent="0.3">
      <c r="B38" s="3" t="s">
        <v>97</v>
      </c>
      <c r="C38" s="4" t="s">
        <v>44</v>
      </c>
      <c r="D38" s="3" t="s">
        <v>98</v>
      </c>
      <c r="E38" s="13">
        <v>1728</v>
      </c>
      <c r="F38" s="12" t="s">
        <v>99</v>
      </c>
      <c r="G38" s="17">
        <v>54.9</v>
      </c>
      <c r="H38" s="23">
        <f>G38*E38</f>
        <v>94867.199999999997</v>
      </c>
      <c r="I38" s="17">
        <v>54.9</v>
      </c>
      <c r="J38" s="23">
        <f>I38*E38</f>
        <v>94867.199999999997</v>
      </c>
      <c r="K38" s="17">
        <v>51.12</v>
      </c>
      <c r="L38" s="23">
        <f>K38*E38</f>
        <v>88335.360000000001</v>
      </c>
      <c r="M38" s="31">
        <f t="shared" si="0"/>
        <v>53.639999999999993</v>
      </c>
      <c r="N38" s="23">
        <f>M38*E38</f>
        <v>92689.919999999984</v>
      </c>
    </row>
    <row r="39" spans="2:14" ht="39" thickBot="1" x14ac:dyDescent="0.3">
      <c r="B39" s="3" t="s">
        <v>100</v>
      </c>
      <c r="C39" s="4" t="s">
        <v>44</v>
      </c>
      <c r="D39" s="3" t="s">
        <v>101</v>
      </c>
      <c r="E39" s="11">
        <v>345.6</v>
      </c>
      <c r="F39" s="12" t="s">
        <v>64</v>
      </c>
      <c r="G39" s="17">
        <v>52</v>
      </c>
      <c r="H39" s="23">
        <f>G39*E39</f>
        <v>17971.2</v>
      </c>
      <c r="I39" s="17">
        <v>52</v>
      </c>
      <c r="J39" s="23">
        <f>I39*E39</f>
        <v>17971.2</v>
      </c>
      <c r="K39" s="17">
        <v>51.12</v>
      </c>
      <c r="L39" s="23">
        <f>K39*E39</f>
        <v>17667.072</v>
      </c>
      <c r="M39" s="31">
        <f t="shared" si="0"/>
        <v>51.706666666666671</v>
      </c>
      <c r="N39" s="23">
        <f>M39*E39</f>
        <v>17869.824000000004</v>
      </c>
    </row>
    <row r="40" spans="2:14" ht="26.25" thickBot="1" x14ac:dyDescent="0.3">
      <c r="B40" s="3" t="s">
        <v>102</v>
      </c>
      <c r="C40" s="4" t="s">
        <v>44</v>
      </c>
      <c r="D40" s="3" t="s">
        <v>103</v>
      </c>
      <c r="E40" s="11">
        <v>72</v>
      </c>
      <c r="F40" s="12" t="s">
        <v>57</v>
      </c>
      <c r="G40" s="17">
        <v>15.42</v>
      </c>
      <c r="H40" s="23">
        <f>G40*E40</f>
        <v>1110.24</v>
      </c>
      <c r="I40" s="17">
        <v>15.42</v>
      </c>
      <c r="J40" s="23">
        <f>I40*E40</f>
        <v>1110.24</v>
      </c>
      <c r="K40" s="17">
        <v>15.42</v>
      </c>
      <c r="L40" s="23">
        <f>K40*E40</f>
        <v>1110.24</v>
      </c>
      <c r="M40" s="31">
        <f t="shared" si="0"/>
        <v>15.42</v>
      </c>
      <c r="N40" s="23">
        <f>M40*E40</f>
        <v>1110.24</v>
      </c>
    </row>
    <row r="41" spans="2:14" ht="26.25" thickBot="1" x14ac:dyDescent="0.3">
      <c r="B41" s="3" t="s">
        <v>104</v>
      </c>
      <c r="C41" s="3" t="s">
        <v>105</v>
      </c>
      <c r="D41" s="3" t="s">
        <v>106</v>
      </c>
      <c r="E41" s="11">
        <v>180</v>
      </c>
      <c r="F41" s="12" t="s">
        <v>36</v>
      </c>
      <c r="G41" s="17">
        <v>31.04</v>
      </c>
      <c r="H41" s="23">
        <f>G41*E41</f>
        <v>5587.2</v>
      </c>
      <c r="I41" s="17">
        <v>31.04</v>
      </c>
      <c r="J41" s="23">
        <f>I41*E41</f>
        <v>5587.2</v>
      </c>
      <c r="K41" s="17">
        <v>31.04</v>
      </c>
      <c r="L41" s="23">
        <f>K41*E41</f>
        <v>5587.2</v>
      </c>
      <c r="M41" s="31">
        <f t="shared" si="0"/>
        <v>31.040000000000003</v>
      </c>
      <c r="N41" s="23">
        <f>M41*E41</f>
        <v>5587.2000000000007</v>
      </c>
    </row>
    <row r="42" spans="2:14" ht="15.75" thickBot="1" x14ac:dyDescent="0.3">
      <c r="B42" s="2" t="s">
        <v>107</v>
      </c>
      <c r="C42" s="39" t="s">
        <v>108</v>
      </c>
      <c r="D42" s="40"/>
      <c r="E42" s="40"/>
      <c r="F42" s="41"/>
      <c r="G42" s="24"/>
      <c r="H42" s="24"/>
      <c r="I42" s="24"/>
      <c r="J42" s="24"/>
      <c r="K42" s="24"/>
      <c r="L42" s="24"/>
      <c r="M42" s="24"/>
      <c r="N42" s="21">
        <f>SUM(N43:N57)</f>
        <v>48908.643333333341</v>
      </c>
    </row>
    <row r="43" spans="2:14" ht="39" thickBot="1" x14ac:dyDescent="0.3">
      <c r="B43" s="3" t="s">
        <v>109</v>
      </c>
      <c r="C43" s="3" t="s">
        <v>110</v>
      </c>
      <c r="D43" s="3" t="s">
        <v>111</v>
      </c>
      <c r="E43" s="11">
        <v>42</v>
      </c>
      <c r="F43" s="12" t="s">
        <v>36</v>
      </c>
      <c r="G43" s="17">
        <v>19.71</v>
      </c>
      <c r="H43" s="23">
        <f>G43*E43</f>
        <v>827.82</v>
      </c>
      <c r="I43" s="17">
        <v>19.71</v>
      </c>
      <c r="J43" s="23">
        <f>I43*E43</f>
        <v>827.82</v>
      </c>
      <c r="K43" s="17">
        <v>19.71</v>
      </c>
      <c r="L43" s="23">
        <f>K43*E43</f>
        <v>827.82</v>
      </c>
      <c r="M43" s="31">
        <f t="shared" si="0"/>
        <v>19.71</v>
      </c>
      <c r="N43" s="23">
        <f>M43*E43</f>
        <v>827.82</v>
      </c>
    </row>
    <row r="44" spans="2:14" ht="26.25" thickBot="1" x14ac:dyDescent="0.3">
      <c r="B44" s="3" t="s">
        <v>112</v>
      </c>
      <c r="C44" s="3" t="s">
        <v>113</v>
      </c>
      <c r="D44" s="3" t="s">
        <v>114</v>
      </c>
      <c r="E44" s="11">
        <v>54</v>
      </c>
      <c r="F44" s="12" t="s">
        <v>36</v>
      </c>
      <c r="G44" s="17">
        <v>9.33</v>
      </c>
      <c r="H44" s="23">
        <f>G44*E44</f>
        <v>503.82</v>
      </c>
      <c r="I44" s="17">
        <v>9.33</v>
      </c>
      <c r="J44" s="23">
        <f>I44*E44</f>
        <v>503.82</v>
      </c>
      <c r="K44" s="17">
        <v>9.33</v>
      </c>
      <c r="L44" s="23">
        <f>K44*E44</f>
        <v>503.82</v>
      </c>
      <c r="M44" s="31">
        <f t="shared" si="0"/>
        <v>9.33</v>
      </c>
      <c r="N44" s="23">
        <f>M44*E44</f>
        <v>503.82</v>
      </c>
    </row>
    <row r="45" spans="2:14" ht="26.25" thickBot="1" x14ac:dyDescent="0.3">
      <c r="B45" s="3" t="s">
        <v>115</v>
      </c>
      <c r="C45" s="3" t="s">
        <v>116</v>
      </c>
      <c r="D45" s="3" t="s">
        <v>117</v>
      </c>
      <c r="E45" s="11">
        <v>35</v>
      </c>
      <c r="F45" s="12" t="s">
        <v>60</v>
      </c>
      <c r="G45" s="17">
        <v>16.14</v>
      </c>
      <c r="H45" s="23">
        <f>G45*E45</f>
        <v>564.9</v>
      </c>
      <c r="I45" s="17">
        <v>16.14</v>
      </c>
      <c r="J45" s="23">
        <f>I45*E45</f>
        <v>564.9</v>
      </c>
      <c r="K45" s="17">
        <v>16.14</v>
      </c>
      <c r="L45" s="23">
        <f>K45*E45</f>
        <v>564.9</v>
      </c>
      <c r="M45" s="31">
        <f t="shared" si="0"/>
        <v>16.14</v>
      </c>
      <c r="N45" s="23">
        <f>M45*E45</f>
        <v>564.9</v>
      </c>
    </row>
    <row r="46" spans="2:14" ht="26.25" thickBot="1" x14ac:dyDescent="0.3">
      <c r="B46" s="3" t="s">
        <v>118</v>
      </c>
      <c r="C46" s="3" t="s">
        <v>119</v>
      </c>
      <c r="D46" s="3" t="s">
        <v>120</v>
      </c>
      <c r="E46" s="11">
        <v>350</v>
      </c>
      <c r="F46" s="12" t="s">
        <v>60</v>
      </c>
      <c r="G46" s="17">
        <v>5.23</v>
      </c>
      <c r="H46" s="23">
        <f>G46*E46</f>
        <v>1830.5000000000002</v>
      </c>
      <c r="I46" s="17">
        <v>5.23</v>
      </c>
      <c r="J46" s="23">
        <f>I46*E46</f>
        <v>1830.5000000000002</v>
      </c>
      <c r="K46" s="17">
        <v>5.23</v>
      </c>
      <c r="L46" s="23">
        <f>K46*E46</f>
        <v>1830.5000000000002</v>
      </c>
      <c r="M46" s="31">
        <f t="shared" si="0"/>
        <v>5.23</v>
      </c>
      <c r="N46" s="23">
        <f>M46*E46</f>
        <v>1830.5000000000002</v>
      </c>
    </row>
    <row r="47" spans="2:14" ht="26.25" thickBot="1" x14ac:dyDescent="0.3">
      <c r="B47" s="3" t="s">
        <v>121</v>
      </c>
      <c r="C47" s="3" t="s">
        <v>122</v>
      </c>
      <c r="D47" s="3" t="s">
        <v>123</v>
      </c>
      <c r="E47" s="11">
        <v>145</v>
      </c>
      <c r="F47" s="12" t="s">
        <v>60</v>
      </c>
      <c r="G47" s="17">
        <v>51.98</v>
      </c>
      <c r="H47" s="23">
        <f>G47*E47</f>
        <v>7537.0999999999995</v>
      </c>
      <c r="I47" s="17">
        <v>51.98</v>
      </c>
      <c r="J47" s="23">
        <f>I47*E47</f>
        <v>7537.0999999999995</v>
      </c>
      <c r="K47" s="17">
        <v>51.98</v>
      </c>
      <c r="L47" s="23">
        <f>K47*E47</f>
        <v>7537.0999999999995</v>
      </c>
      <c r="M47" s="31">
        <f t="shared" si="0"/>
        <v>51.98</v>
      </c>
      <c r="N47" s="23">
        <f>M47*E47</f>
        <v>7537.0999999999995</v>
      </c>
    </row>
    <row r="48" spans="2:14" ht="39" thickBot="1" x14ac:dyDescent="0.3">
      <c r="B48" s="3" t="s">
        <v>124</v>
      </c>
      <c r="C48" s="3" t="s">
        <v>125</v>
      </c>
      <c r="D48" s="3" t="s">
        <v>126</v>
      </c>
      <c r="E48" s="11">
        <v>145</v>
      </c>
      <c r="F48" s="12" t="s">
        <v>60</v>
      </c>
      <c r="G48" s="17">
        <v>39.42</v>
      </c>
      <c r="H48" s="23">
        <f>G48*E48</f>
        <v>5715.9000000000005</v>
      </c>
      <c r="I48" s="17">
        <v>39.42</v>
      </c>
      <c r="J48" s="23">
        <f>I48*E48</f>
        <v>5715.9000000000005</v>
      </c>
      <c r="K48" s="17">
        <v>39.42</v>
      </c>
      <c r="L48" s="23">
        <f>K48*E48</f>
        <v>5715.9000000000005</v>
      </c>
      <c r="M48" s="31">
        <f t="shared" si="0"/>
        <v>39.42</v>
      </c>
      <c r="N48" s="23">
        <f>M48*E48</f>
        <v>5715.9000000000005</v>
      </c>
    </row>
    <row r="49" spans="2:14" ht="26.25" thickBot="1" x14ac:dyDescent="0.3">
      <c r="B49" s="3" t="s">
        <v>127</v>
      </c>
      <c r="C49" s="4" t="s">
        <v>44</v>
      </c>
      <c r="D49" s="3" t="s">
        <v>59</v>
      </c>
      <c r="E49" s="11">
        <v>5</v>
      </c>
      <c r="F49" s="12" t="s">
        <v>60</v>
      </c>
      <c r="G49" s="17">
        <v>346.58</v>
      </c>
      <c r="H49" s="23">
        <f>G49*E49</f>
        <v>1732.8999999999999</v>
      </c>
      <c r="I49" s="17">
        <v>346.58</v>
      </c>
      <c r="J49" s="23">
        <f>I49*E49</f>
        <v>1732.8999999999999</v>
      </c>
      <c r="K49" s="17">
        <v>346.58</v>
      </c>
      <c r="L49" s="23">
        <f>K49*E49</f>
        <v>1732.8999999999999</v>
      </c>
      <c r="M49" s="31">
        <f t="shared" si="0"/>
        <v>346.58</v>
      </c>
      <c r="N49" s="23">
        <f>M49*E49</f>
        <v>1732.8999999999999</v>
      </c>
    </row>
    <row r="50" spans="2:14" ht="26.25" thickBot="1" x14ac:dyDescent="0.3">
      <c r="B50" s="3" t="s">
        <v>128</v>
      </c>
      <c r="C50" s="3" t="s">
        <v>129</v>
      </c>
      <c r="D50" s="3" t="s">
        <v>130</v>
      </c>
      <c r="E50" s="11">
        <v>5</v>
      </c>
      <c r="F50" s="12" t="s">
        <v>60</v>
      </c>
      <c r="G50" s="17">
        <v>649.76</v>
      </c>
      <c r="H50" s="23">
        <f>G50*E50</f>
        <v>3248.8</v>
      </c>
      <c r="I50" s="17">
        <v>649.76</v>
      </c>
      <c r="J50" s="23">
        <f>I50*E50</f>
        <v>3248.8</v>
      </c>
      <c r="K50" s="17">
        <v>649.76</v>
      </c>
      <c r="L50" s="23">
        <f>K50*E50</f>
        <v>3248.8</v>
      </c>
      <c r="M50" s="31">
        <f t="shared" si="0"/>
        <v>649.76</v>
      </c>
      <c r="N50" s="23">
        <f>M50*E50</f>
        <v>3248.8</v>
      </c>
    </row>
    <row r="51" spans="2:14" ht="39" thickBot="1" x14ac:dyDescent="0.3">
      <c r="B51" s="3" t="s">
        <v>131</v>
      </c>
      <c r="C51" s="3" t="s">
        <v>132</v>
      </c>
      <c r="D51" s="3" t="s">
        <v>133</v>
      </c>
      <c r="E51" s="11">
        <v>432</v>
      </c>
      <c r="F51" s="12" t="s">
        <v>134</v>
      </c>
      <c r="G51" s="17">
        <v>1.36</v>
      </c>
      <c r="H51" s="23">
        <f>G51*E51</f>
        <v>587.5200000000001</v>
      </c>
      <c r="I51" s="17">
        <v>1.36</v>
      </c>
      <c r="J51" s="23">
        <f>I51*E51</f>
        <v>587.5200000000001</v>
      </c>
      <c r="K51" s="17">
        <v>1.36</v>
      </c>
      <c r="L51" s="23">
        <f>K51*E51</f>
        <v>587.5200000000001</v>
      </c>
      <c r="M51" s="31">
        <f t="shared" si="0"/>
        <v>1.36</v>
      </c>
      <c r="N51" s="23">
        <f>M51*E51</f>
        <v>587.5200000000001</v>
      </c>
    </row>
    <row r="52" spans="2:14" ht="39" thickBot="1" x14ac:dyDescent="0.3">
      <c r="B52" s="3" t="s">
        <v>135</v>
      </c>
      <c r="C52" s="3" t="s">
        <v>136</v>
      </c>
      <c r="D52" s="3" t="s">
        <v>137</v>
      </c>
      <c r="E52" s="11">
        <v>115</v>
      </c>
      <c r="F52" s="12" t="s">
        <v>138</v>
      </c>
      <c r="G52" s="17">
        <v>43.15</v>
      </c>
      <c r="H52" s="23">
        <f>G52*E52</f>
        <v>4962.25</v>
      </c>
      <c r="I52" s="17">
        <v>43.15</v>
      </c>
      <c r="J52" s="23">
        <f>I52*E52</f>
        <v>4962.25</v>
      </c>
      <c r="K52" s="17">
        <v>41.45</v>
      </c>
      <c r="L52" s="23">
        <f>K52*E52</f>
        <v>4766.75</v>
      </c>
      <c r="M52" s="31">
        <f t="shared" si="0"/>
        <v>42.583333333333336</v>
      </c>
      <c r="N52" s="23">
        <f>M52*E52</f>
        <v>4897.0833333333339</v>
      </c>
    </row>
    <row r="53" spans="2:14" ht="39" thickBot="1" x14ac:dyDescent="0.3">
      <c r="B53" s="3" t="s">
        <v>139</v>
      </c>
      <c r="C53" s="3" t="s">
        <v>140</v>
      </c>
      <c r="D53" s="3" t="s">
        <v>141</v>
      </c>
      <c r="E53" s="11">
        <v>2</v>
      </c>
      <c r="F53" s="12" t="s">
        <v>14</v>
      </c>
      <c r="G53" s="25">
        <v>2250</v>
      </c>
      <c r="H53" s="23">
        <f>G53*E53</f>
        <v>4500</v>
      </c>
      <c r="I53" s="25">
        <v>2250</v>
      </c>
      <c r="J53" s="23">
        <f>I53*E53</f>
        <v>4500</v>
      </c>
      <c r="K53" s="25">
        <v>2247.75</v>
      </c>
      <c r="L53" s="23">
        <f>K53*E53</f>
        <v>4495.5</v>
      </c>
      <c r="M53" s="31">
        <f t="shared" si="0"/>
        <v>2249.25</v>
      </c>
      <c r="N53" s="23">
        <f>M53*E53</f>
        <v>4498.5</v>
      </c>
    </row>
    <row r="54" spans="2:14" ht="39" thickBot="1" x14ac:dyDescent="0.3">
      <c r="B54" s="3" t="s">
        <v>142</v>
      </c>
      <c r="C54" s="3" t="s">
        <v>143</v>
      </c>
      <c r="D54" s="3" t="s">
        <v>144</v>
      </c>
      <c r="E54" s="11">
        <v>2</v>
      </c>
      <c r="F54" s="12" t="s">
        <v>14</v>
      </c>
      <c r="G54" s="17">
        <v>289.39999999999998</v>
      </c>
      <c r="H54" s="23">
        <f>G54*E54</f>
        <v>578.79999999999995</v>
      </c>
      <c r="I54" s="17">
        <v>289.39999999999998</v>
      </c>
      <c r="J54" s="23">
        <f>I54*E54</f>
        <v>578.79999999999995</v>
      </c>
      <c r="K54" s="17">
        <v>289.39999999999998</v>
      </c>
      <c r="L54" s="23">
        <f>K54*E54</f>
        <v>578.79999999999995</v>
      </c>
      <c r="M54" s="31">
        <f t="shared" si="0"/>
        <v>289.39999999999998</v>
      </c>
      <c r="N54" s="23">
        <f>M54*E54</f>
        <v>578.79999999999995</v>
      </c>
    </row>
    <row r="55" spans="2:14" ht="39" thickBot="1" x14ac:dyDescent="0.3">
      <c r="B55" s="3" t="s">
        <v>145</v>
      </c>
      <c r="C55" s="3" t="s">
        <v>146</v>
      </c>
      <c r="D55" s="3" t="s">
        <v>147</v>
      </c>
      <c r="E55" s="11">
        <v>150</v>
      </c>
      <c r="F55" s="12" t="s">
        <v>57</v>
      </c>
      <c r="G55" s="17">
        <v>59.9</v>
      </c>
      <c r="H55" s="23">
        <f>G55*E55</f>
        <v>8985</v>
      </c>
      <c r="I55" s="17">
        <v>59.9</v>
      </c>
      <c r="J55" s="23">
        <f>I55*E55</f>
        <v>8985</v>
      </c>
      <c r="K55" s="17">
        <v>59.9</v>
      </c>
      <c r="L55" s="23">
        <f>K55*E55</f>
        <v>8985</v>
      </c>
      <c r="M55" s="31">
        <f t="shared" si="0"/>
        <v>59.9</v>
      </c>
      <c r="N55" s="23">
        <f>M55*E55</f>
        <v>8985</v>
      </c>
    </row>
    <row r="56" spans="2:14" ht="15" customHeight="1" thickBot="1" x14ac:dyDescent="0.3">
      <c r="B56" s="6" t="s">
        <v>148</v>
      </c>
      <c r="C56" s="6" t="s">
        <v>72</v>
      </c>
      <c r="D56" s="6" t="s">
        <v>149</v>
      </c>
      <c r="E56" s="14">
        <v>160</v>
      </c>
      <c r="F56" s="15" t="s">
        <v>10</v>
      </c>
      <c r="G56" s="15">
        <v>17.91</v>
      </c>
      <c r="H56" s="23">
        <f>G56*E56</f>
        <v>2865.6</v>
      </c>
      <c r="I56" s="15">
        <v>17.91</v>
      </c>
      <c r="J56" s="23">
        <f>I56*E56</f>
        <v>2865.6</v>
      </c>
      <c r="K56" s="15">
        <v>17.91</v>
      </c>
      <c r="L56" s="23">
        <f>K56*E56</f>
        <v>2865.6</v>
      </c>
      <c r="M56" s="31">
        <f t="shared" si="0"/>
        <v>17.91</v>
      </c>
      <c r="N56" s="23">
        <f>M56*E56</f>
        <v>2865.6</v>
      </c>
    </row>
    <row r="57" spans="2:14" ht="15" customHeight="1" thickBot="1" x14ac:dyDescent="0.3">
      <c r="B57" s="6" t="s">
        <v>150</v>
      </c>
      <c r="C57" s="6" t="s">
        <v>75</v>
      </c>
      <c r="D57" s="6" t="s">
        <v>151</v>
      </c>
      <c r="E57" s="14">
        <v>320</v>
      </c>
      <c r="F57" s="15" t="s">
        <v>10</v>
      </c>
      <c r="G57" s="15">
        <v>14.17</v>
      </c>
      <c r="H57" s="23">
        <f>G57*E57</f>
        <v>4534.3999999999996</v>
      </c>
      <c r="I57" s="15">
        <v>14.17</v>
      </c>
      <c r="J57" s="23">
        <f>I57*E57</f>
        <v>4534.3999999999996</v>
      </c>
      <c r="K57" s="15">
        <v>14.17</v>
      </c>
      <c r="L57" s="23">
        <f>K57*E57</f>
        <v>4534.3999999999996</v>
      </c>
      <c r="M57" s="31">
        <f t="shared" si="0"/>
        <v>14.17</v>
      </c>
      <c r="N57" s="23">
        <f>M57*E57</f>
        <v>4534.3999999999996</v>
      </c>
    </row>
    <row r="58" spans="2:14" ht="15.75" thickBot="1" x14ac:dyDescent="0.3">
      <c r="B58" s="2" t="s">
        <v>152</v>
      </c>
      <c r="C58" s="39" t="s">
        <v>153</v>
      </c>
      <c r="D58" s="40"/>
      <c r="E58" s="40"/>
      <c r="F58" s="41"/>
      <c r="G58" s="24"/>
      <c r="H58" s="24"/>
      <c r="I58" s="24"/>
      <c r="J58" s="24"/>
      <c r="K58" s="24"/>
      <c r="L58" s="24"/>
      <c r="M58" s="24"/>
      <c r="N58" s="21">
        <f>SUM(N59:N64)</f>
        <v>4405.18</v>
      </c>
    </row>
    <row r="59" spans="2:14" ht="26.25" thickBot="1" x14ac:dyDescent="0.3">
      <c r="B59" s="3" t="s">
        <v>154</v>
      </c>
      <c r="C59" s="3" t="s">
        <v>155</v>
      </c>
      <c r="D59" s="3" t="s">
        <v>156</v>
      </c>
      <c r="E59" s="11">
        <v>2</v>
      </c>
      <c r="F59" s="12" t="s">
        <v>14</v>
      </c>
      <c r="G59" s="17">
        <v>11.39</v>
      </c>
      <c r="H59" s="23">
        <f>G59*E59</f>
        <v>22.78</v>
      </c>
      <c r="I59" s="17">
        <v>11.39</v>
      </c>
      <c r="J59" s="23">
        <f>I59*E59</f>
        <v>22.78</v>
      </c>
      <c r="K59" s="17">
        <v>11.39</v>
      </c>
      <c r="L59" s="23">
        <f>K59*E59</f>
        <v>22.78</v>
      </c>
      <c r="M59" s="31">
        <f t="shared" si="0"/>
        <v>11.39</v>
      </c>
      <c r="N59" s="23">
        <f>M59*E59</f>
        <v>22.78</v>
      </c>
    </row>
    <row r="60" spans="2:14" ht="26.25" thickBot="1" x14ac:dyDescent="0.3">
      <c r="B60" s="3" t="s">
        <v>157</v>
      </c>
      <c r="C60" s="3" t="s">
        <v>158</v>
      </c>
      <c r="D60" s="3" t="s">
        <v>159</v>
      </c>
      <c r="E60" s="11">
        <v>100</v>
      </c>
      <c r="F60" s="12" t="s">
        <v>57</v>
      </c>
      <c r="G60" s="17">
        <v>5.63</v>
      </c>
      <c r="H60" s="23">
        <f>G60*E60</f>
        <v>563</v>
      </c>
      <c r="I60" s="17">
        <v>5.63</v>
      </c>
      <c r="J60" s="23">
        <f>I60*E60</f>
        <v>563</v>
      </c>
      <c r="K60" s="17">
        <v>5.63</v>
      </c>
      <c r="L60" s="23">
        <f>K60*E60</f>
        <v>563</v>
      </c>
      <c r="M60" s="31">
        <f t="shared" si="0"/>
        <v>5.63</v>
      </c>
      <c r="N60" s="23">
        <f>M60*E60</f>
        <v>563</v>
      </c>
    </row>
    <row r="61" spans="2:14" ht="26.25" thickBot="1" x14ac:dyDescent="0.3">
      <c r="B61" s="3" t="s">
        <v>160</v>
      </c>
      <c r="C61" s="3" t="s">
        <v>161</v>
      </c>
      <c r="D61" s="3" t="s">
        <v>162</v>
      </c>
      <c r="E61" s="11">
        <v>400</v>
      </c>
      <c r="F61" s="12" t="s">
        <v>57</v>
      </c>
      <c r="G61" s="17">
        <v>2.44</v>
      </c>
      <c r="H61" s="23">
        <f>G61*E61</f>
        <v>976</v>
      </c>
      <c r="I61" s="17">
        <v>2.44</v>
      </c>
      <c r="J61" s="23">
        <f>I61*E61</f>
        <v>976</v>
      </c>
      <c r="K61" s="17">
        <v>2.44</v>
      </c>
      <c r="L61" s="23">
        <f>K61*E61</f>
        <v>976</v>
      </c>
      <c r="M61" s="31">
        <f t="shared" si="0"/>
        <v>2.44</v>
      </c>
      <c r="N61" s="23">
        <f>M61*E61</f>
        <v>976</v>
      </c>
    </row>
    <row r="62" spans="2:14" ht="15.75" thickBot="1" x14ac:dyDescent="0.3">
      <c r="B62" s="3" t="s">
        <v>163</v>
      </c>
      <c r="C62" s="4" t="s">
        <v>44</v>
      </c>
      <c r="D62" s="3" t="s">
        <v>164</v>
      </c>
      <c r="E62" s="11">
        <v>12</v>
      </c>
      <c r="F62" s="12" t="s">
        <v>14</v>
      </c>
      <c r="G62" s="17">
        <v>12.55</v>
      </c>
      <c r="H62" s="23">
        <f>G62*E62</f>
        <v>150.60000000000002</v>
      </c>
      <c r="I62" s="17">
        <v>12.55</v>
      </c>
      <c r="J62" s="23">
        <f>I62*E62</f>
        <v>150.60000000000002</v>
      </c>
      <c r="K62" s="17">
        <v>12.55</v>
      </c>
      <c r="L62" s="23">
        <f>K62*E62</f>
        <v>150.60000000000002</v>
      </c>
      <c r="M62" s="31">
        <f t="shared" si="0"/>
        <v>12.550000000000002</v>
      </c>
      <c r="N62" s="23">
        <f>M62*E62</f>
        <v>150.60000000000002</v>
      </c>
    </row>
    <row r="63" spans="2:14" ht="15.75" thickBot="1" x14ac:dyDescent="0.3">
      <c r="B63" s="3" t="s">
        <v>165</v>
      </c>
      <c r="C63" s="4" t="s">
        <v>44</v>
      </c>
      <c r="D63" s="3" t="s">
        <v>166</v>
      </c>
      <c r="E63" s="11">
        <v>30</v>
      </c>
      <c r="F63" s="12" t="s">
        <v>14</v>
      </c>
      <c r="G63" s="17">
        <v>15.6</v>
      </c>
      <c r="H63" s="23">
        <f>G63*E63</f>
        <v>468</v>
      </c>
      <c r="I63" s="17">
        <v>15.6</v>
      </c>
      <c r="J63" s="23">
        <f>I63*E63</f>
        <v>468</v>
      </c>
      <c r="K63" s="17">
        <v>15.6</v>
      </c>
      <c r="L63" s="23">
        <f>K63*E63</f>
        <v>468</v>
      </c>
      <c r="M63" s="31">
        <f t="shared" si="0"/>
        <v>15.6</v>
      </c>
      <c r="N63" s="23">
        <f>M63*E63</f>
        <v>468</v>
      </c>
    </row>
    <row r="64" spans="2:14" ht="26.25" thickBot="1" x14ac:dyDescent="0.3">
      <c r="B64" s="3" t="s">
        <v>167</v>
      </c>
      <c r="C64" s="4" t="s">
        <v>44</v>
      </c>
      <c r="D64" s="3" t="s">
        <v>168</v>
      </c>
      <c r="E64" s="11">
        <v>12</v>
      </c>
      <c r="F64" s="12" t="s">
        <v>14</v>
      </c>
      <c r="G64" s="17">
        <v>185.4</v>
      </c>
      <c r="H64" s="23">
        <f>G64*E64</f>
        <v>2224.8000000000002</v>
      </c>
      <c r="I64" s="17">
        <v>185.4</v>
      </c>
      <c r="J64" s="23">
        <f>I64*E64</f>
        <v>2224.8000000000002</v>
      </c>
      <c r="K64" s="17">
        <v>185.4</v>
      </c>
      <c r="L64" s="23">
        <f>K64*E64</f>
        <v>2224.8000000000002</v>
      </c>
      <c r="M64" s="31">
        <f t="shared" si="0"/>
        <v>185.4</v>
      </c>
      <c r="N64" s="23">
        <f>M64*E64</f>
        <v>2224.8000000000002</v>
      </c>
    </row>
    <row r="65" spans="2:14" ht="15.75" thickBot="1" x14ac:dyDescent="0.3">
      <c r="B65" s="2" t="s">
        <v>169</v>
      </c>
      <c r="C65" s="39" t="s">
        <v>170</v>
      </c>
      <c r="D65" s="40"/>
      <c r="E65" s="40"/>
      <c r="F65" s="41"/>
      <c r="G65" s="24"/>
      <c r="H65" s="24"/>
      <c r="I65" s="24"/>
      <c r="J65" s="24"/>
      <c r="K65" s="24"/>
      <c r="L65" s="24"/>
      <c r="M65" s="24"/>
      <c r="N65" s="21">
        <f>SUM(N66)</f>
        <v>21542.399999999998</v>
      </c>
    </row>
    <row r="66" spans="2:14" ht="15.75" thickBot="1" x14ac:dyDescent="0.3">
      <c r="B66" s="3" t="s">
        <v>171</v>
      </c>
      <c r="C66" s="4" t="s">
        <v>44</v>
      </c>
      <c r="D66" s="3" t="s">
        <v>172</v>
      </c>
      <c r="E66" s="11">
        <v>396</v>
      </c>
      <c r="F66" s="12" t="s">
        <v>36</v>
      </c>
      <c r="G66" s="17">
        <v>55.4</v>
      </c>
      <c r="H66" s="23">
        <f>G66*E66</f>
        <v>21938.399999999998</v>
      </c>
      <c r="I66" s="17">
        <v>55.4</v>
      </c>
      <c r="J66" s="23">
        <f>I66*E66</f>
        <v>21938.399999999998</v>
      </c>
      <c r="K66" s="17">
        <v>52.4</v>
      </c>
      <c r="L66" s="23">
        <f>K66*E66</f>
        <v>20750.399999999998</v>
      </c>
      <c r="M66" s="31">
        <f t="shared" si="0"/>
        <v>54.4</v>
      </c>
      <c r="N66" s="23">
        <f>M66*E66</f>
        <v>21542.399999999998</v>
      </c>
    </row>
    <row r="67" spans="2:14" ht="15.75" thickBot="1" x14ac:dyDescent="0.3">
      <c r="B67" s="2" t="s">
        <v>173</v>
      </c>
      <c r="C67" s="39" t="s">
        <v>174</v>
      </c>
      <c r="D67" s="40"/>
      <c r="E67" s="40"/>
      <c r="F67" s="41"/>
      <c r="G67" s="5"/>
      <c r="H67" s="24"/>
      <c r="I67" s="24"/>
      <c r="J67" s="24"/>
      <c r="K67" s="24"/>
      <c r="L67" s="24"/>
      <c r="M67" s="24"/>
      <c r="N67" s="21">
        <f>SUM(N68)</f>
        <v>712.8</v>
      </c>
    </row>
    <row r="68" spans="2:14" ht="26.25" thickBot="1" x14ac:dyDescent="0.3">
      <c r="B68" s="3" t="s">
        <v>175</v>
      </c>
      <c r="C68" s="3" t="s">
        <v>176</v>
      </c>
      <c r="D68" s="3" t="s">
        <v>177</v>
      </c>
      <c r="E68" s="11">
        <v>360</v>
      </c>
      <c r="F68" s="12" t="s">
        <v>36</v>
      </c>
      <c r="G68" s="17">
        <v>1.98</v>
      </c>
      <c r="H68" s="23">
        <f>G68*E68</f>
        <v>712.8</v>
      </c>
      <c r="I68" s="17">
        <v>1.98</v>
      </c>
      <c r="J68" s="23">
        <f>I68*E68</f>
        <v>712.8</v>
      </c>
      <c r="K68" s="17">
        <v>1.98</v>
      </c>
      <c r="L68" s="23">
        <f>K68*E68</f>
        <v>712.8</v>
      </c>
      <c r="M68" s="31">
        <f t="shared" si="0"/>
        <v>1.9799999999999998</v>
      </c>
      <c r="N68" s="23">
        <f>M68*E68</f>
        <v>712.8</v>
      </c>
    </row>
    <row r="69" spans="2:14" ht="15.75" thickBot="1" x14ac:dyDescent="0.3">
      <c r="B69" s="39" t="s">
        <v>178</v>
      </c>
      <c r="C69" s="40"/>
      <c r="D69" s="40"/>
      <c r="E69" s="40"/>
      <c r="F69" s="41"/>
      <c r="G69" s="24"/>
      <c r="H69" s="24"/>
      <c r="I69" s="24"/>
      <c r="J69" s="24"/>
      <c r="K69" s="24"/>
      <c r="L69" s="24"/>
      <c r="M69" s="24"/>
      <c r="N69" s="21">
        <f>N70+N77+N87+N98+N109+N116+N118</f>
        <v>562214.24786666676</v>
      </c>
    </row>
    <row r="70" spans="2:14" ht="15.75" thickBot="1" x14ac:dyDescent="0.3">
      <c r="B70" s="2" t="s">
        <v>179</v>
      </c>
      <c r="C70" s="39" t="s">
        <v>32</v>
      </c>
      <c r="D70" s="40"/>
      <c r="E70" s="40"/>
      <c r="F70" s="41"/>
      <c r="G70" s="24"/>
      <c r="H70" s="24"/>
      <c r="I70" s="24"/>
      <c r="J70" s="24"/>
      <c r="K70" s="24"/>
      <c r="L70" s="24"/>
      <c r="M70" s="24"/>
      <c r="N70" s="21">
        <f>SUM(N71:N76)</f>
        <v>20099.230000000003</v>
      </c>
    </row>
    <row r="71" spans="2:14" ht="15" customHeight="1" thickBot="1" x14ac:dyDescent="0.3">
      <c r="B71" s="18" t="s">
        <v>180</v>
      </c>
      <c r="C71" s="18" t="s">
        <v>34</v>
      </c>
      <c r="D71" s="7" t="s">
        <v>243</v>
      </c>
      <c r="E71" s="11">
        <v>2</v>
      </c>
      <c r="F71" s="26" t="s">
        <v>36</v>
      </c>
      <c r="G71" s="26">
        <v>319.85000000000002</v>
      </c>
      <c r="H71" s="23">
        <f>G71*E71</f>
        <v>639.70000000000005</v>
      </c>
      <c r="I71" s="26">
        <v>319.85000000000002</v>
      </c>
      <c r="J71" s="23">
        <f>I71*E71</f>
        <v>639.70000000000005</v>
      </c>
      <c r="K71" s="26">
        <v>319.85000000000002</v>
      </c>
      <c r="L71" s="23">
        <f>K71*E71</f>
        <v>639.70000000000005</v>
      </c>
      <c r="M71" s="31">
        <f t="shared" ref="M71:M119" si="1">AVERAGE(G71,I71,K71)</f>
        <v>319.85000000000002</v>
      </c>
      <c r="N71" s="23">
        <f>M71*E71</f>
        <v>639.70000000000005</v>
      </c>
    </row>
    <row r="72" spans="2:14" ht="26.25" thickBot="1" x14ac:dyDescent="0.3">
      <c r="B72" s="3" t="s">
        <v>181</v>
      </c>
      <c r="C72" s="3" t="s">
        <v>38</v>
      </c>
      <c r="D72" s="3" t="s">
        <v>39</v>
      </c>
      <c r="E72" s="16">
        <v>1</v>
      </c>
      <c r="F72" s="12" t="s">
        <v>14</v>
      </c>
      <c r="G72" s="17">
        <v>634.13</v>
      </c>
      <c r="H72" s="23">
        <f>G72*E72</f>
        <v>634.13</v>
      </c>
      <c r="I72" s="17">
        <v>634.13</v>
      </c>
      <c r="J72" s="23">
        <f>I72*E72</f>
        <v>634.13</v>
      </c>
      <c r="K72" s="17">
        <v>634.13</v>
      </c>
      <c r="L72" s="23">
        <f>K72*E72</f>
        <v>634.13</v>
      </c>
      <c r="M72" s="31">
        <f t="shared" si="1"/>
        <v>634.13</v>
      </c>
      <c r="N72" s="23">
        <f>M72*E72</f>
        <v>634.13</v>
      </c>
    </row>
    <row r="73" spans="2:14" ht="26.25" thickBot="1" x14ac:dyDescent="0.3">
      <c r="B73" s="3" t="s">
        <v>182</v>
      </c>
      <c r="C73" s="3" t="s">
        <v>41</v>
      </c>
      <c r="D73" s="3" t="s">
        <v>42</v>
      </c>
      <c r="E73" s="11">
        <v>20</v>
      </c>
      <c r="F73" s="12" t="s">
        <v>10</v>
      </c>
      <c r="G73" s="17">
        <v>30.91</v>
      </c>
      <c r="H73" s="23">
        <f>G73*E73</f>
        <v>618.20000000000005</v>
      </c>
      <c r="I73" s="17">
        <v>30.91</v>
      </c>
      <c r="J73" s="23">
        <f>I73*E73</f>
        <v>618.20000000000005</v>
      </c>
      <c r="K73" s="17">
        <v>30.91</v>
      </c>
      <c r="L73" s="23">
        <f>K73*E73</f>
        <v>618.20000000000005</v>
      </c>
      <c r="M73" s="31">
        <f t="shared" si="1"/>
        <v>30.91</v>
      </c>
      <c r="N73" s="23">
        <f>M73*E73</f>
        <v>618.20000000000005</v>
      </c>
    </row>
    <row r="74" spans="2:14" ht="15.75" thickBot="1" x14ac:dyDescent="0.3">
      <c r="B74" s="3" t="s">
        <v>183</v>
      </c>
      <c r="C74" s="4" t="s">
        <v>44</v>
      </c>
      <c r="D74" s="3" t="s">
        <v>45</v>
      </c>
      <c r="E74" s="11">
        <v>2</v>
      </c>
      <c r="F74" s="12" t="s">
        <v>46</v>
      </c>
      <c r="G74" s="17">
        <v>250</v>
      </c>
      <c r="H74" s="23">
        <f>G74*E74</f>
        <v>500</v>
      </c>
      <c r="I74" s="17">
        <v>250</v>
      </c>
      <c r="J74" s="23">
        <f>I74*E74</f>
        <v>500</v>
      </c>
      <c r="K74" s="17">
        <v>250</v>
      </c>
      <c r="L74" s="23">
        <f>K74*E74</f>
        <v>500</v>
      </c>
      <c r="M74" s="31">
        <f t="shared" si="1"/>
        <v>250</v>
      </c>
      <c r="N74" s="23">
        <f>M74*E74</f>
        <v>500</v>
      </c>
    </row>
    <row r="75" spans="2:14" ht="26.25" thickBot="1" x14ac:dyDescent="0.3">
      <c r="B75" s="3" t="s">
        <v>184</v>
      </c>
      <c r="C75" s="3" t="s">
        <v>48</v>
      </c>
      <c r="D75" s="3" t="s">
        <v>49</v>
      </c>
      <c r="E75" s="11">
        <v>720</v>
      </c>
      <c r="F75" s="12" t="s">
        <v>36</v>
      </c>
      <c r="G75" s="17">
        <v>25.6</v>
      </c>
      <c r="H75" s="23">
        <f>G75*E75</f>
        <v>18432</v>
      </c>
      <c r="I75" s="17">
        <v>25.6</v>
      </c>
      <c r="J75" s="23">
        <f>I75*E75</f>
        <v>18432</v>
      </c>
      <c r="K75" s="17">
        <v>20.6</v>
      </c>
      <c r="L75" s="23">
        <f>K75*E75</f>
        <v>14832.000000000002</v>
      </c>
      <c r="M75" s="31">
        <f t="shared" si="1"/>
        <v>23.933333333333337</v>
      </c>
      <c r="N75" s="23">
        <f>M75*E75</f>
        <v>17232.000000000004</v>
      </c>
    </row>
    <row r="76" spans="2:14" ht="26.25" thickBot="1" x14ac:dyDescent="0.3">
      <c r="B76" s="3" t="s">
        <v>185</v>
      </c>
      <c r="C76" s="3" t="s">
        <v>51</v>
      </c>
      <c r="D76" s="3" t="s">
        <v>52</v>
      </c>
      <c r="E76" s="11">
        <v>72</v>
      </c>
      <c r="F76" s="12" t="s">
        <v>36</v>
      </c>
      <c r="G76" s="17">
        <v>6.6</v>
      </c>
      <c r="H76" s="23">
        <f>G76*E76</f>
        <v>475.2</v>
      </c>
      <c r="I76" s="17">
        <v>6.6</v>
      </c>
      <c r="J76" s="23">
        <f>I76*E76</f>
        <v>475.2</v>
      </c>
      <c r="K76" s="17">
        <v>6.6</v>
      </c>
      <c r="L76" s="23">
        <f>K76*E76</f>
        <v>475.2</v>
      </c>
      <c r="M76" s="31">
        <f t="shared" si="1"/>
        <v>6.5999999999999988</v>
      </c>
      <c r="N76" s="23">
        <f>M76*E76</f>
        <v>475.19999999999993</v>
      </c>
    </row>
    <row r="77" spans="2:14" ht="15.75" thickBot="1" x14ac:dyDescent="0.3">
      <c r="B77" s="2" t="s">
        <v>186</v>
      </c>
      <c r="C77" s="39" t="s">
        <v>54</v>
      </c>
      <c r="D77" s="40"/>
      <c r="E77" s="40"/>
      <c r="F77" s="41"/>
      <c r="G77" s="24"/>
      <c r="H77" s="24"/>
      <c r="I77" s="24"/>
      <c r="J77" s="24"/>
      <c r="K77" s="24"/>
      <c r="L77" s="24"/>
      <c r="M77" s="24"/>
      <c r="N77" s="21">
        <f>SUM(N78:N86)</f>
        <v>78189.021866666648</v>
      </c>
    </row>
    <row r="78" spans="2:14" ht="26.25" thickBot="1" x14ac:dyDescent="0.3">
      <c r="B78" s="3" t="s">
        <v>187</v>
      </c>
      <c r="C78" s="4" t="s">
        <v>44</v>
      </c>
      <c r="D78" s="3" t="s">
        <v>56</v>
      </c>
      <c r="E78" s="11">
        <v>210</v>
      </c>
      <c r="F78" s="12" t="s">
        <v>57</v>
      </c>
      <c r="G78" s="17">
        <v>152.69</v>
      </c>
      <c r="H78" s="23">
        <f>G78*E78</f>
        <v>32064.899999999998</v>
      </c>
      <c r="I78" s="17">
        <v>152.69</v>
      </c>
      <c r="J78" s="23">
        <f>I78*E78</f>
        <v>32064.899999999998</v>
      </c>
      <c r="K78" s="17">
        <v>151.69</v>
      </c>
      <c r="L78" s="23">
        <f>K78*E78</f>
        <v>31854.899999999998</v>
      </c>
      <c r="M78" s="31">
        <f t="shared" si="1"/>
        <v>152.35666666666665</v>
      </c>
      <c r="N78" s="23">
        <f>M78*E78</f>
        <v>31994.899999999998</v>
      </c>
    </row>
    <row r="79" spans="2:14" ht="26.25" thickBot="1" x14ac:dyDescent="0.3">
      <c r="B79" s="3" t="s">
        <v>188</v>
      </c>
      <c r="C79" s="4" t="s">
        <v>44</v>
      </c>
      <c r="D79" s="3" t="s">
        <v>59</v>
      </c>
      <c r="E79" s="11">
        <v>17</v>
      </c>
      <c r="F79" s="12" t="s">
        <v>60</v>
      </c>
      <c r="G79" s="17">
        <v>356.58</v>
      </c>
      <c r="H79" s="23">
        <f>G79*E79</f>
        <v>6061.86</v>
      </c>
      <c r="I79" s="17">
        <v>346.58</v>
      </c>
      <c r="J79" s="23">
        <f>I79*E79</f>
        <v>5891.86</v>
      </c>
      <c r="K79" s="17">
        <v>346.58</v>
      </c>
      <c r="L79" s="23">
        <f>K79*E79</f>
        <v>5891.86</v>
      </c>
      <c r="M79" s="31">
        <f t="shared" si="1"/>
        <v>349.91333333333336</v>
      </c>
      <c r="N79" s="23">
        <f>M79*E79</f>
        <v>5948.5266666666666</v>
      </c>
    </row>
    <row r="80" spans="2:14" ht="39" thickBot="1" x14ac:dyDescent="0.3">
      <c r="B80" s="3" t="s">
        <v>189</v>
      </c>
      <c r="C80" s="3" t="s">
        <v>62</v>
      </c>
      <c r="D80" s="3" t="s">
        <v>63</v>
      </c>
      <c r="E80" s="11">
        <v>129.36000000000001</v>
      </c>
      <c r="F80" s="12" t="s">
        <v>64</v>
      </c>
      <c r="G80" s="17">
        <v>11.56</v>
      </c>
      <c r="H80" s="23">
        <f>G80*E80</f>
        <v>1495.4016000000001</v>
      </c>
      <c r="I80" s="17">
        <v>11.56</v>
      </c>
      <c r="J80" s="23">
        <f>I80*E80</f>
        <v>1495.4016000000001</v>
      </c>
      <c r="K80" s="17">
        <v>11.56</v>
      </c>
      <c r="L80" s="23">
        <f>K80*E80</f>
        <v>1495.4016000000001</v>
      </c>
      <c r="M80" s="31">
        <f t="shared" si="1"/>
        <v>11.56</v>
      </c>
      <c r="N80" s="23">
        <f>M80*E80</f>
        <v>1495.4016000000001</v>
      </c>
    </row>
    <row r="81" spans="2:14" ht="39" thickBot="1" x14ac:dyDescent="0.3">
      <c r="B81" s="3" t="s">
        <v>190</v>
      </c>
      <c r="C81" s="3" t="s">
        <v>66</v>
      </c>
      <c r="D81" s="3" t="s">
        <v>67</v>
      </c>
      <c r="E81" s="11">
        <v>259.14</v>
      </c>
      <c r="F81" s="12" t="s">
        <v>64</v>
      </c>
      <c r="G81" s="17">
        <v>8.06</v>
      </c>
      <c r="H81" s="23">
        <f>G81*E81</f>
        <v>2088.6684</v>
      </c>
      <c r="I81" s="17">
        <v>8.06</v>
      </c>
      <c r="J81" s="23">
        <f>I81*E81</f>
        <v>2088.6684</v>
      </c>
      <c r="K81" s="17">
        <v>8.06</v>
      </c>
      <c r="L81" s="23">
        <f>K81*E81</f>
        <v>2088.6684</v>
      </c>
      <c r="M81" s="31">
        <f t="shared" si="1"/>
        <v>8.06</v>
      </c>
      <c r="N81" s="23">
        <f>M81*E81</f>
        <v>2088.6684</v>
      </c>
    </row>
    <row r="82" spans="2:14" ht="39" thickBot="1" x14ac:dyDescent="0.3">
      <c r="B82" s="3" t="s">
        <v>191</v>
      </c>
      <c r="C82" s="3" t="s">
        <v>69</v>
      </c>
      <c r="D82" s="3" t="s">
        <v>70</v>
      </c>
      <c r="E82" s="13">
        <v>1988.28</v>
      </c>
      <c r="F82" s="12" t="s">
        <v>64</v>
      </c>
      <c r="G82" s="17">
        <v>7.8</v>
      </c>
      <c r="H82" s="23">
        <f>G82*E82</f>
        <v>15508.583999999999</v>
      </c>
      <c r="I82" s="17">
        <v>7.8</v>
      </c>
      <c r="J82" s="23">
        <f>I82*E82</f>
        <v>15508.583999999999</v>
      </c>
      <c r="K82" s="17">
        <v>5.17</v>
      </c>
      <c r="L82" s="23">
        <f>K82*E82</f>
        <v>10279.4076</v>
      </c>
      <c r="M82" s="31">
        <f t="shared" si="1"/>
        <v>6.9233333333333329</v>
      </c>
      <c r="N82" s="23">
        <f>M82*E82</f>
        <v>13765.525199999998</v>
      </c>
    </row>
    <row r="83" spans="2:14" ht="26.25" thickBot="1" x14ac:dyDescent="0.3">
      <c r="B83" s="3" t="s">
        <v>192</v>
      </c>
      <c r="C83" s="3" t="s">
        <v>72</v>
      </c>
      <c r="D83" s="3" t="s">
        <v>73</v>
      </c>
      <c r="E83" s="11">
        <v>320</v>
      </c>
      <c r="F83" s="12" t="s">
        <v>10</v>
      </c>
      <c r="G83" s="17">
        <v>17.91</v>
      </c>
      <c r="H83" s="23">
        <f>G83*E83</f>
        <v>5731.2</v>
      </c>
      <c r="I83" s="17">
        <v>17.91</v>
      </c>
      <c r="J83" s="23">
        <f>I83*E83</f>
        <v>5731.2</v>
      </c>
      <c r="K83" s="17">
        <v>17.91</v>
      </c>
      <c r="L83" s="23">
        <f>K83*E83</f>
        <v>5731.2</v>
      </c>
      <c r="M83" s="31">
        <f t="shared" si="1"/>
        <v>17.91</v>
      </c>
      <c r="N83" s="23">
        <f>M83*E83</f>
        <v>5731.2</v>
      </c>
    </row>
    <row r="84" spans="2:14" ht="26.25" thickBot="1" x14ac:dyDescent="0.3">
      <c r="B84" s="3" t="s">
        <v>193</v>
      </c>
      <c r="C84" s="3" t="s">
        <v>75</v>
      </c>
      <c r="D84" s="3" t="s">
        <v>76</v>
      </c>
      <c r="E84" s="11">
        <v>320</v>
      </c>
      <c r="F84" s="12" t="s">
        <v>10</v>
      </c>
      <c r="G84" s="17">
        <v>14.17</v>
      </c>
      <c r="H84" s="23">
        <f>G84*E84</f>
        <v>4534.3999999999996</v>
      </c>
      <c r="I84" s="17">
        <v>14.17</v>
      </c>
      <c r="J84" s="23">
        <f>I84*E84</f>
        <v>4534.3999999999996</v>
      </c>
      <c r="K84" s="17">
        <v>14.17</v>
      </c>
      <c r="L84" s="23">
        <f>K84*E84</f>
        <v>4534.3999999999996</v>
      </c>
      <c r="M84" s="31">
        <f t="shared" si="1"/>
        <v>14.17</v>
      </c>
      <c r="N84" s="23">
        <f>M84*E84</f>
        <v>4534.3999999999996</v>
      </c>
    </row>
    <row r="85" spans="2:14" ht="26.25" thickBot="1" x14ac:dyDescent="0.3">
      <c r="B85" s="3" t="s">
        <v>194</v>
      </c>
      <c r="C85" s="3" t="s">
        <v>78</v>
      </c>
      <c r="D85" s="3" t="s">
        <v>79</v>
      </c>
      <c r="E85" s="11">
        <v>320</v>
      </c>
      <c r="F85" s="12" t="s">
        <v>10</v>
      </c>
      <c r="G85" s="17">
        <v>17.809999999999999</v>
      </c>
      <c r="H85" s="23">
        <f>G85*E85</f>
        <v>5699.2</v>
      </c>
      <c r="I85" s="17">
        <v>17.809999999999999</v>
      </c>
      <c r="J85" s="23">
        <f>I85*E85</f>
        <v>5699.2</v>
      </c>
      <c r="K85" s="17">
        <v>17.809999999999999</v>
      </c>
      <c r="L85" s="23">
        <f>K85*E85</f>
        <v>5699.2</v>
      </c>
      <c r="M85" s="31">
        <f t="shared" si="1"/>
        <v>17.809999999999999</v>
      </c>
      <c r="N85" s="23">
        <f>M85*E85</f>
        <v>5699.2</v>
      </c>
    </row>
    <row r="86" spans="2:14" ht="26.25" thickBot="1" x14ac:dyDescent="0.3">
      <c r="B86" s="3" t="s">
        <v>195</v>
      </c>
      <c r="C86" s="3" t="s">
        <v>81</v>
      </c>
      <c r="D86" s="3" t="s">
        <v>196</v>
      </c>
      <c r="E86" s="11">
        <v>480</v>
      </c>
      <c r="F86" s="12" t="s">
        <v>10</v>
      </c>
      <c r="G86" s="17">
        <v>14.44</v>
      </c>
      <c r="H86" s="23">
        <f>G86*E86</f>
        <v>6931.2</v>
      </c>
      <c r="I86" s="17">
        <v>14.44</v>
      </c>
      <c r="J86" s="23">
        <f>I86*E86</f>
        <v>6931.2</v>
      </c>
      <c r="K86" s="17">
        <v>14.44</v>
      </c>
      <c r="L86" s="23">
        <f>K86*E86</f>
        <v>6931.2</v>
      </c>
      <c r="M86" s="31">
        <f t="shared" si="1"/>
        <v>14.44</v>
      </c>
      <c r="N86" s="23">
        <f>M86*E86</f>
        <v>6931.2</v>
      </c>
    </row>
    <row r="87" spans="2:14" ht="15.75" thickBot="1" x14ac:dyDescent="0.3">
      <c r="B87" s="2" t="s">
        <v>197</v>
      </c>
      <c r="C87" s="39" t="s">
        <v>198</v>
      </c>
      <c r="D87" s="40"/>
      <c r="E87" s="40"/>
      <c r="F87" s="41"/>
      <c r="G87" s="24"/>
      <c r="H87" s="24"/>
      <c r="I87" s="24"/>
      <c r="J87" s="24"/>
      <c r="K87" s="24"/>
      <c r="L87" s="24"/>
      <c r="M87" s="24"/>
      <c r="N87" s="21">
        <f>SUM(N88:N97)</f>
        <v>408545.23466666671</v>
      </c>
    </row>
    <row r="88" spans="2:14" ht="39" thickBot="1" x14ac:dyDescent="0.3">
      <c r="B88" s="3" t="s">
        <v>199</v>
      </c>
      <c r="C88" s="4" t="s">
        <v>44</v>
      </c>
      <c r="D88" s="3" t="s">
        <v>200</v>
      </c>
      <c r="E88" s="13">
        <v>2700</v>
      </c>
      <c r="F88" s="12" t="s">
        <v>64</v>
      </c>
      <c r="G88" s="17">
        <v>19</v>
      </c>
      <c r="H88" s="23">
        <f>G88*E88</f>
        <v>51300</v>
      </c>
      <c r="I88" s="17">
        <v>18</v>
      </c>
      <c r="J88" s="23">
        <f>I88*E88</f>
        <v>48600</v>
      </c>
      <c r="K88" s="17">
        <v>11.42</v>
      </c>
      <c r="L88" s="23">
        <f>K88*E88</f>
        <v>30834</v>
      </c>
      <c r="M88" s="31">
        <f t="shared" si="1"/>
        <v>16.14</v>
      </c>
      <c r="N88" s="23">
        <f>M88*E88</f>
        <v>43578</v>
      </c>
    </row>
    <row r="89" spans="2:14" ht="39" thickBot="1" x14ac:dyDescent="0.3">
      <c r="B89" s="3" t="s">
        <v>201</v>
      </c>
      <c r="C89" s="4" t="s">
        <v>44</v>
      </c>
      <c r="D89" s="3" t="s">
        <v>202</v>
      </c>
      <c r="E89" s="13">
        <v>1900</v>
      </c>
      <c r="F89" s="12" t="s">
        <v>64</v>
      </c>
      <c r="G89" s="17">
        <v>8.84</v>
      </c>
      <c r="H89" s="23">
        <f>G89*E89</f>
        <v>16796</v>
      </c>
      <c r="I89" s="17">
        <v>8.84</v>
      </c>
      <c r="J89" s="23">
        <f>I89*E89</f>
        <v>16796</v>
      </c>
      <c r="K89" s="17">
        <v>8.84</v>
      </c>
      <c r="L89" s="23">
        <f>K89*E89</f>
        <v>16796</v>
      </c>
      <c r="M89" s="31">
        <f t="shared" si="1"/>
        <v>8.84</v>
      </c>
      <c r="N89" s="23">
        <f>M89*E89</f>
        <v>16796</v>
      </c>
    </row>
    <row r="90" spans="2:14" ht="39" thickBot="1" x14ac:dyDescent="0.3">
      <c r="B90" s="3" t="s">
        <v>203</v>
      </c>
      <c r="C90" s="4" t="s">
        <v>44</v>
      </c>
      <c r="D90" s="3" t="s">
        <v>204</v>
      </c>
      <c r="E90" s="13">
        <v>4930</v>
      </c>
      <c r="F90" s="12" t="s">
        <v>64</v>
      </c>
      <c r="G90" s="17">
        <v>15.5</v>
      </c>
      <c r="H90" s="23">
        <f>G90*E90</f>
        <v>76415</v>
      </c>
      <c r="I90" s="17">
        <v>15.5</v>
      </c>
      <c r="J90" s="23">
        <f>I90*E90</f>
        <v>76415</v>
      </c>
      <c r="K90" s="17">
        <v>8.42</v>
      </c>
      <c r="L90" s="23">
        <f>K90*E90</f>
        <v>41510.6</v>
      </c>
      <c r="M90" s="31">
        <f t="shared" si="1"/>
        <v>13.14</v>
      </c>
      <c r="N90" s="23">
        <f>M90*E90</f>
        <v>64780.200000000004</v>
      </c>
    </row>
    <row r="91" spans="2:14" ht="39" thickBot="1" x14ac:dyDescent="0.3">
      <c r="B91" s="3" t="s">
        <v>205</v>
      </c>
      <c r="C91" s="4" t="s">
        <v>44</v>
      </c>
      <c r="D91" s="3" t="s">
        <v>206</v>
      </c>
      <c r="E91" s="13">
        <v>1720</v>
      </c>
      <c r="F91" s="12" t="s">
        <v>64</v>
      </c>
      <c r="G91" s="17">
        <v>15.42</v>
      </c>
      <c r="H91" s="23">
        <f>G91*E91</f>
        <v>26522.400000000001</v>
      </c>
      <c r="I91" s="17">
        <v>15.42</v>
      </c>
      <c r="J91" s="23">
        <f>I91*E91</f>
        <v>26522.400000000001</v>
      </c>
      <c r="K91" s="17">
        <v>11.42</v>
      </c>
      <c r="L91" s="23">
        <f>K91*E91</f>
        <v>19642.400000000001</v>
      </c>
      <c r="M91" s="31">
        <f t="shared" si="1"/>
        <v>14.086666666666666</v>
      </c>
      <c r="N91" s="23">
        <f>M91*E91</f>
        <v>24229.066666666666</v>
      </c>
    </row>
    <row r="92" spans="2:14" ht="26.25" thickBot="1" x14ac:dyDescent="0.3">
      <c r="B92" s="3" t="s">
        <v>207</v>
      </c>
      <c r="C92" s="4" t="s">
        <v>44</v>
      </c>
      <c r="D92" s="3" t="s">
        <v>208</v>
      </c>
      <c r="E92" s="11">
        <v>288</v>
      </c>
      <c r="F92" s="12" t="s">
        <v>64</v>
      </c>
      <c r="G92" s="17">
        <v>8.84</v>
      </c>
      <c r="H92" s="23">
        <f>G92*E92</f>
        <v>2545.92</v>
      </c>
      <c r="I92" s="17">
        <v>8.84</v>
      </c>
      <c r="J92" s="23">
        <f>I92*E92</f>
        <v>2545.92</v>
      </c>
      <c r="K92" s="17">
        <v>8.84</v>
      </c>
      <c r="L92" s="23">
        <f>K92*E92</f>
        <v>2545.92</v>
      </c>
      <c r="M92" s="31">
        <f t="shared" si="1"/>
        <v>8.84</v>
      </c>
      <c r="N92" s="23">
        <f>M92*E92</f>
        <v>2545.92</v>
      </c>
    </row>
    <row r="93" spans="2:14" ht="26.25" thickBot="1" x14ac:dyDescent="0.3">
      <c r="B93" s="3" t="s">
        <v>209</v>
      </c>
      <c r="C93" s="4" t="s">
        <v>44</v>
      </c>
      <c r="D93" s="3" t="s">
        <v>210</v>
      </c>
      <c r="E93" s="11">
        <v>172</v>
      </c>
      <c r="F93" s="12" t="s">
        <v>64</v>
      </c>
      <c r="G93" s="17">
        <v>8.5399999999999991</v>
      </c>
      <c r="H93" s="23">
        <f>G93*E93</f>
        <v>1468.8799999999999</v>
      </c>
      <c r="I93" s="17">
        <v>8.5399999999999991</v>
      </c>
      <c r="J93" s="23">
        <f>I93*E93</f>
        <v>1468.8799999999999</v>
      </c>
      <c r="K93" s="17">
        <v>8.5399999999999991</v>
      </c>
      <c r="L93" s="23">
        <f>K93*E93</f>
        <v>1468.8799999999999</v>
      </c>
      <c r="M93" s="31">
        <f t="shared" si="1"/>
        <v>8.5399999999999991</v>
      </c>
      <c r="N93" s="23">
        <f>M93*E93</f>
        <v>1468.8799999999999</v>
      </c>
    </row>
    <row r="94" spans="2:14" ht="39" thickBot="1" x14ac:dyDescent="0.3">
      <c r="B94" s="3" t="s">
        <v>211</v>
      </c>
      <c r="C94" s="4" t="s">
        <v>44</v>
      </c>
      <c r="D94" s="3" t="s">
        <v>212</v>
      </c>
      <c r="E94" s="13">
        <v>3456</v>
      </c>
      <c r="F94" s="12" t="s">
        <v>99</v>
      </c>
      <c r="G94" s="17">
        <v>67.8</v>
      </c>
      <c r="H94" s="23">
        <f>G94*E94</f>
        <v>234316.79999999999</v>
      </c>
      <c r="I94" s="17">
        <v>67.8</v>
      </c>
      <c r="J94" s="23">
        <f>I94*E94</f>
        <v>234316.79999999999</v>
      </c>
      <c r="K94" s="17">
        <v>61.12</v>
      </c>
      <c r="L94" s="23">
        <f>K94*E94</f>
        <v>211230.72</v>
      </c>
      <c r="M94" s="31">
        <f t="shared" si="1"/>
        <v>65.573333333333338</v>
      </c>
      <c r="N94" s="23">
        <f>M94*E94</f>
        <v>226621.44</v>
      </c>
    </row>
    <row r="95" spans="2:14" ht="39" thickBot="1" x14ac:dyDescent="0.3">
      <c r="B95" s="3" t="s">
        <v>213</v>
      </c>
      <c r="C95" s="4" t="s">
        <v>44</v>
      </c>
      <c r="D95" s="3" t="s">
        <v>214</v>
      </c>
      <c r="E95" s="11">
        <v>691.2</v>
      </c>
      <c r="F95" s="12" t="s">
        <v>64</v>
      </c>
      <c r="G95" s="17">
        <v>1</v>
      </c>
      <c r="H95" s="23">
        <f>G95*E95</f>
        <v>691.2</v>
      </c>
      <c r="I95" s="17">
        <v>1</v>
      </c>
      <c r="J95" s="23">
        <f>I95*E95</f>
        <v>691.2</v>
      </c>
      <c r="K95" s="17">
        <v>61.12</v>
      </c>
      <c r="L95" s="23">
        <f>K95*E95</f>
        <v>42246.144</v>
      </c>
      <c r="M95" s="31">
        <f t="shared" si="1"/>
        <v>21.04</v>
      </c>
      <c r="N95" s="23">
        <f>M95*E95</f>
        <v>14542.848</v>
      </c>
    </row>
    <row r="96" spans="2:14" ht="26.25" thickBot="1" x14ac:dyDescent="0.3">
      <c r="B96" s="3" t="s">
        <v>215</v>
      </c>
      <c r="C96" s="4" t="s">
        <v>44</v>
      </c>
      <c r="D96" s="3" t="s">
        <v>103</v>
      </c>
      <c r="E96" s="11">
        <v>144</v>
      </c>
      <c r="F96" s="12" t="s">
        <v>57</v>
      </c>
      <c r="G96" s="17">
        <v>15.42</v>
      </c>
      <c r="H96" s="23">
        <f>G96*E96</f>
        <v>2220.48</v>
      </c>
      <c r="I96" s="17">
        <v>15.42</v>
      </c>
      <c r="J96" s="23">
        <f>I96*E96</f>
        <v>2220.48</v>
      </c>
      <c r="K96" s="17">
        <v>15.42</v>
      </c>
      <c r="L96" s="23">
        <f>K96*E96</f>
        <v>2220.48</v>
      </c>
      <c r="M96" s="31">
        <f t="shared" si="1"/>
        <v>15.42</v>
      </c>
      <c r="N96" s="23">
        <f>M96*E96</f>
        <v>2220.48</v>
      </c>
    </row>
    <row r="97" spans="2:14" ht="26.25" thickBot="1" x14ac:dyDescent="0.3">
      <c r="B97" s="3" t="s">
        <v>216</v>
      </c>
      <c r="C97" s="3" t="s">
        <v>105</v>
      </c>
      <c r="D97" s="3" t="s">
        <v>106</v>
      </c>
      <c r="E97" s="11">
        <v>360</v>
      </c>
      <c r="F97" s="12" t="s">
        <v>36</v>
      </c>
      <c r="G97" s="17">
        <v>33.49</v>
      </c>
      <c r="H97" s="23">
        <f>G97*E97</f>
        <v>12056.400000000001</v>
      </c>
      <c r="I97" s="17">
        <v>33.49</v>
      </c>
      <c r="J97" s="23">
        <f>I97*E97</f>
        <v>12056.400000000001</v>
      </c>
      <c r="K97" s="17">
        <v>31.04</v>
      </c>
      <c r="L97" s="23">
        <f>K97*E97</f>
        <v>11174.4</v>
      </c>
      <c r="M97" s="31">
        <f t="shared" si="1"/>
        <v>32.673333333333339</v>
      </c>
      <c r="N97" s="23">
        <f>M97*E97</f>
        <v>11762.400000000001</v>
      </c>
    </row>
    <row r="98" spans="2:14" ht="15.75" thickBot="1" x14ac:dyDescent="0.3">
      <c r="B98" s="2" t="s">
        <v>217</v>
      </c>
      <c r="C98" s="39" t="s">
        <v>108</v>
      </c>
      <c r="D98" s="40"/>
      <c r="E98" s="40"/>
      <c r="F98" s="41"/>
      <c r="G98" s="21"/>
      <c r="H98" s="21"/>
      <c r="I98" s="21"/>
      <c r="J98" s="21"/>
      <c r="K98" s="21"/>
      <c r="L98" s="21"/>
      <c r="M98" s="21"/>
      <c r="N98" s="21">
        <f>SUM(N99:N108)</f>
        <v>21337.041333333334</v>
      </c>
    </row>
    <row r="99" spans="2:14" ht="26.25" thickBot="1" x14ac:dyDescent="0.3">
      <c r="B99" s="3" t="s">
        <v>218</v>
      </c>
      <c r="C99" s="3" t="s">
        <v>113</v>
      </c>
      <c r="D99" s="3" t="s">
        <v>114</v>
      </c>
      <c r="E99" s="11">
        <v>26</v>
      </c>
      <c r="F99" s="12" t="s">
        <v>36</v>
      </c>
      <c r="G99" s="17">
        <v>9.33</v>
      </c>
      <c r="H99" s="23">
        <f>G99*E99</f>
        <v>242.58</v>
      </c>
      <c r="I99" s="17">
        <v>9.33</v>
      </c>
      <c r="J99" s="23">
        <f>I99*E99</f>
        <v>242.58</v>
      </c>
      <c r="K99" s="17">
        <v>9.33</v>
      </c>
      <c r="L99" s="23">
        <f>K99*E99</f>
        <v>242.58</v>
      </c>
      <c r="M99" s="31">
        <f t="shared" si="1"/>
        <v>9.33</v>
      </c>
      <c r="N99" s="23">
        <f>M99*E99</f>
        <v>242.58</v>
      </c>
    </row>
    <row r="100" spans="2:14" ht="26.25" thickBot="1" x14ac:dyDescent="0.3">
      <c r="B100" s="3" t="s">
        <v>219</v>
      </c>
      <c r="C100" s="3" t="s">
        <v>116</v>
      </c>
      <c r="D100" s="3" t="s">
        <v>117</v>
      </c>
      <c r="E100" s="11">
        <v>8</v>
      </c>
      <c r="F100" s="12" t="s">
        <v>60</v>
      </c>
      <c r="G100" s="17">
        <v>16.14</v>
      </c>
      <c r="H100" s="23">
        <f>G100*E100</f>
        <v>129.12</v>
      </c>
      <c r="I100" s="17">
        <v>16.14</v>
      </c>
      <c r="J100" s="23">
        <f>I100*E100</f>
        <v>129.12</v>
      </c>
      <c r="K100" s="17">
        <v>16.14</v>
      </c>
      <c r="L100" s="23">
        <f>K100*E100</f>
        <v>129.12</v>
      </c>
      <c r="M100" s="31">
        <f t="shared" si="1"/>
        <v>16.14</v>
      </c>
      <c r="N100" s="23">
        <f>M100*E100</f>
        <v>129.12</v>
      </c>
    </row>
    <row r="101" spans="2:14" ht="26.25" thickBot="1" x14ac:dyDescent="0.3">
      <c r="B101" s="3" t="s">
        <v>220</v>
      </c>
      <c r="C101" s="3" t="s">
        <v>119</v>
      </c>
      <c r="D101" s="3" t="s">
        <v>120</v>
      </c>
      <c r="E101" s="11">
        <v>80</v>
      </c>
      <c r="F101" s="12" t="s">
        <v>60</v>
      </c>
      <c r="G101" s="17">
        <v>5.23</v>
      </c>
      <c r="H101" s="23">
        <f>G101*E101</f>
        <v>418.40000000000003</v>
      </c>
      <c r="I101" s="17">
        <v>5.23</v>
      </c>
      <c r="J101" s="23">
        <f>I101*E101</f>
        <v>418.40000000000003</v>
      </c>
      <c r="K101" s="17">
        <v>5.23</v>
      </c>
      <c r="L101" s="23">
        <f>K101*E101</f>
        <v>418.40000000000003</v>
      </c>
      <c r="M101" s="31">
        <f t="shared" si="1"/>
        <v>5.23</v>
      </c>
      <c r="N101" s="23">
        <f>M101*E101</f>
        <v>418.40000000000003</v>
      </c>
    </row>
    <row r="102" spans="2:14" ht="26.25" thickBot="1" x14ac:dyDescent="0.3">
      <c r="B102" s="3" t="s">
        <v>221</v>
      </c>
      <c r="C102" s="3" t="s">
        <v>122</v>
      </c>
      <c r="D102" s="3" t="s">
        <v>123</v>
      </c>
      <c r="E102" s="11">
        <v>15.12</v>
      </c>
      <c r="F102" s="12" t="s">
        <v>60</v>
      </c>
      <c r="G102" s="17">
        <v>51.98</v>
      </c>
      <c r="H102" s="23">
        <f>G102*E102</f>
        <v>785.93759999999986</v>
      </c>
      <c r="I102" s="17">
        <v>51.98</v>
      </c>
      <c r="J102" s="23">
        <f>I102*E102</f>
        <v>785.93759999999986</v>
      </c>
      <c r="K102" s="17">
        <v>51.98</v>
      </c>
      <c r="L102" s="23">
        <f>K102*E102</f>
        <v>785.93759999999986</v>
      </c>
      <c r="M102" s="31">
        <f t="shared" si="1"/>
        <v>51.98</v>
      </c>
      <c r="N102" s="23">
        <f>M102*E102</f>
        <v>785.93759999999986</v>
      </c>
    </row>
    <row r="103" spans="2:14" ht="39" thickBot="1" x14ac:dyDescent="0.3">
      <c r="B103" s="3" t="s">
        <v>222</v>
      </c>
      <c r="C103" s="3" t="s">
        <v>125</v>
      </c>
      <c r="D103" s="3" t="s">
        <v>126</v>
      </c>
      <c r="E103" s="11">
        <v>15.12</v>
      </c>
      <c r="F103" s="12" t="s">
        <v>60</v>
      </c>
      <c r="G103" s="17">
        <v>39.42</v>
      </c>
      <c r="H103" s="23">
        <f>G103*E103</f>
        <v>596.03039999999999</v>
      </c>
      <c r="I103" s="17">
        <v>39.42</v>
      </c>
      <c r="J103" s="23">
        <f>I103*E103</f>
        <v>596.03039999999999</v>
      </c>
      <c r="K103" s="17">
        <v>39.42</v>
      </c>
      <c r="L103" s="23">
        <f>K103*E103</f>
        <v>596.03039999999999</v>
      </c>
      <c r="M103" s="31">
        <f t="shared" si="1"/>
        <v>39.42</v>
      </c>
      <c r="N103" s="23">
        <f>M103*E103</f>
        <v>596.03039999999999</v>
      </c>
    </row>
    <row r="104" spans="2:14" ht="26.25" thickBot="1" x14ac:dyDescent="0.3">
      <c r="B104" s="3" t="s">
        <v>223</v>
      </c>
      <c r="C104" s="3" t="s">
        <v>129</v>
      </c>
      <c r="D104" s="3" t="s">
        <v>130</v>
      </c>
      <c r="E104" s="11">
        <v>3</v>
      </c>
      <c r="F104" s="12" t="s">
        <v>60</v>
      </c>
      <c r="G104" s="17">
        <v>649.76</v>
      </c>
      <c r="H104" s="23">
        <f>G104*E104</f>
        <v>1949.28</v>
      </c>
      <c r="I104" s="17">
        <v>649.76</v>
      </c>
      <c r="J104" s="23">
        <f>I104*E104</f>
        <v>1949.28</v>
      </c>
      <c r="K104" s="17">
        <v>649.76</v>
      </c>
      <c r="L104" s="23">
        <f>K104*E104</f>
        <v>1949.28</v>
      </c>
      <c r="M104" s="31">
        <f t="shared" si="1"/>
        <v>649.76</v>
      </c>
      <c r="N104" s="23">
        <f>M104*E104</f>
        <v>1949.28</v>
      </c>
    </row>
    <row r="105" spans="2:14" ht="39" thickBot="1" x14ac:dyDescent="0.3">
      <c r="B105" s="3" t="s">
        <v>224</v>
      </c>
      <c r="C105" s="3" t="s">
        <v>132</v>
      </c>
      <c r="D105" s="3" t="s">
        <v>133</v>
      </c>
      <c r="E105" s="11">
        <v>216</v>
      </c>
      <c r="F105" s="12" t="s">
        <v>134</v>
      </c>
      <c r="G105" s="17">
        <v>1.36</v>
      </c>
      <c r="H105" s="23">
        <f>G105*E105</f>
        <v>293.76000000000005</v>
      </c>
      <c r="I105" s="17">
        <v>1.36</v>
      </c>
      <c r="J105" s="23">
        <f>I105*E105</f>
        <v>293.76000000000005</v>
      </c>
      <c r="K105" s="17">
        <v>1.36</v>
      </c>
      <c r="L105" s="23">
        <f>K105*E105</f>
        <v>293.76000000000005</v>
      </c>
      <c r="M105" s="31">
        <f t="shared" si="1"/>
        <v>1.36</v>
      </c>
      <c r="N105" s="23">
        <f>M105*E105</f>
        <v>293.76000000000005</v>
      </c>
    </row>
    <row r="106" spans="2:14" ht="39" thickBot="1" x14ac:dyDescent="0.3">
      <c r="B106" s="3" t="s">
        <v>225</v>
      </c>
      <c r="C106" s="3" t="s">
        <v>136</v>
      </c>
      <c r="D106" s="3" t="s">
        <v>137</v>
      </c>
      <c r="E106" s="11">
        <v>140</v>
      </c>
      <c r="F106" s="12" t="s">
        <v>138</v>
      </c>
      <c r="G106" s="17">
        <v>41.45</v>
      </c>
      <c r="H106" s="23">
        <f>G106*E106</f>
        <v>5803</v>
      </c>
      <c r="I106" s="17">
        <v>41.45</v>
      </c>
      <c r="J106" s="23">
        <f>I106*E106</f>
        <v>5803</v>
      </c>
      <c r="K106" s="17">
        <v>41.45</v>
      </c>
      <c r="L106" s="23">
        <f>K106*E106</f>
        <v>5803</v>
      </c>
      <c r="M106" s="31">
        <f t="shared" si="1"/>
        <v>41.45</v>
      </c>
      <c r="N106" s="23">
        <f>M106*E106</f>
        <v>5803</v>
      </c>
    </row>
    <row r="107" spans="2:14" ht="26.25" thickBot="1" x14ac:dyDescent="0.3">
      <c r="B107" s="3" t="s">
        <v>226</v>
      </c>
      <c r="C107" s="3" t="s">
        <v>72</v>
      </c>
      <c r="D107" s="3" t="s">
        <v>227</v>
      </c>
      <c r="E107" s="11">
        <v>320</v>
      </c>
      <c r="F107" s="12" t="s">
        <v>10</v>
      </c>
      <c r="G107" s="17">
        <v>17.91</v>
      </c>
      <c r="H107" s="23">
        <f>G107*E107</f>
        <v>5731.2</v>
      </c>
      <c r="I107" s="17">
        <v>17.91</v>
      </c>
      <c r="J107" s="23">
        <f>I107*E107</f>
        <v>5731.2</v>
      </c>
      <c r="K107" s="17">
        <v>17.91</v>
      </c>
      <c r="L107" s="23">
        <f>K107*E107</f>
        <v>5731.2</v>
      </c>
      <c r="M107" s="31">
        <f t="shared" si="1"/>
        <v>17.91</v>
      </c>
      <c r="N107" s="23">
        <f>M107*E107</f>
        <v>5731.2</v>
      </c>
    </row>
    <row r="108" spans="2:14" ht="26.25" thickBot="1" x14ac:dyDescent="0.3">
      <c r="B108" s="3" t="s">
        <v>228</v>
      </c>
      <c r="C108" s="3" t="s">
        <v>75</v>
      </c>
      <c r="D108" s="3" t="s">
        <v>151</v>
      </c>
      <c r="E108" s="11">
        <v>320</v>
      </c>
      <c r="F108" s="12" t="s">
        <v>10</v>
      </c>
      <c r="G108" s="17">
        <v>18.170000000000002</v>
      </c>
      <c r="H108" s="23">
        <f>G108*E108</f>
        <v>5814.4000000000005</v>
      </c>
      <c r="I108" s="17">
        <v>18.170000000000002</v>
      </c>
      <c r="J108" s="23">
        <f>I108*E108</f>
        <v>5814.4000000000005</v>
      </c>
      <c r="K108" s="17">
        <v>14.17</v>
      </c>
      <c r="L108" s="23">
        <f>K108*E108</f>
        <v>4534.3999999999996</v>
      </c>
      <c r="M108" s="31">
        <f t="shared" si="1"/>
        <v>16.83666666666667</v>
      </c>
      <c r="N108" s="23">
        <f>M108*E108</f>
        <v>5387.7333333333345</v>
      </c>
    </row>
    <row r="109" spans="2:14" ht="15.75" thickBot="1" x14ac:dyDescent="0.3">
      <c r="B109" s="2" t="s">
        <v>229</v>
      </c>
      <c r="C109" s="39" t="s">
        <v>230</v>
      </c>
      <c r="D109" s="40"/>
      <c r="E109" s="40"/>
      <c r="F109" s="41"/>
      <c r="G109" s="5"/>
      <c r="H109" s="24"/>
      <c r="I109" s="24"/>
      <c r="J109" s="24"/>
      <c r="K109" s="24"/>
      <c r="L109" s="24"/>
      <c r="M109" s="24"/>
      <c r="N109" s="21">
        <f>SUM(N110:N115)</f>
        <v>8845.16</v>
      </c>
    </row>
    <row r="110" spans="2:14" ht="26.25" thickBot="1" x14ac:dyDescent="0.3">
      <c r="B110" s="3" t="s">
        <v>231</v>
      </c>
      <c r="C110" s="3" t="s">
        <v>155</v>
      </c>
      <c r="D110" s="3" t="s">
        <v>156</v>
      </c>
      <c r="E110" s="11">
        <v>4</v>
      </c>
      <c r="F110" s="12" t="s">
        <v>14</v>
      </c>
      <c r="G110" s="17">
        <v>11.39</v>
      </c>
      <c r="H110" s="23">
        <f>G110*E110</f>
        <v>45.56</v>
      </c>
      <c r="I110" s="17">
        <v>11.39</v>
      </c>
      <c r="J110" s="23">
        <f>I110*E110</f>
        <v>45.56</v>
      </c>
      <c r="K110" s="17">
        <v>11.39</v>
      </c>
      <c r="L110" s="23">
        <f>K110*E110</f>
        <v>45.56</v>
      </c>
      <c r="M110" s="31">
        <f t="shared" si="1"/>
        <v>11.39</v>
      </c>
      <c r="N110" s="23">
        <f>M110*E110</f>
        <v>45.56</v>
      </c>
    </row>
    <row r="111" spans="2:14" ht="26.25" thickBot="1" x14ac:dyDescent="0.3">
      <c r="B111" s="3" t="s">
        <v>232</v>
      </c>
      <c r="C111" s="3" t="s">
        <v>158</v>
      </c>
      <c r="D111" s="3" t="s">
        <v>159</v>
      </c>
      <c r="E111" s="11">
        <v>200</v>
      </c>
      <c r="F111" s="12" t="s">
        <v>57</v>
      </c>
      <c r="G111" s="17">
        <v>5.63</v>
      </c>
      <c r="H111" s="23">
        <f>G111*E111</f>
        <v>1126</v>
      </c>
      <c r="I111" s="17">
        <v>5.63</v>
      </c>
      <c r="J111" s="23">
        <f>I111*E111</f>
        <v>1126</v>
      </c>
      <c r="K111" s="17">
        <v>5.63</v>
      </c>
      <c r="L111" s="23">
        <f>K111*E111</f>
        <v>1126</v>
      </c>
      <c r="M111" s="31">
        <f t="shared" si="1"/>
        <v>5.63</v>
      </c>
      <c r="N111" s="23">
        <f>M111*E111</f>
        <v>1126</v>
      </c>
    </row>
    <row r="112" spans="2:14" ht="26.25" thickBot="1" x14ac:dyDescent="0.3">
      <c r="B112" s="3" t="s">
        <v>233</v>
      </c>
      <c r="C112" s="3" t="s">
        <v>161</v>
      </c>
      <c r="D112" s="3" t="s">
        <v>162</v>
      </c>
      <c r="E112" s="11">
        <v>800</v>
      </c>
      <c r="F112" s="12" t="s">
        <v>57</v>
      </c>
      <c r="G112" s="17">
        <v>2.44</v>
      </c>
      <c r="H112" s="23">
        <f>G112*E112</f>
        <v>1952</v>
      </c>
      <c r="I112" s="17">
        <v>2.44</v>
      </c>
      <c r="J112" s="23">
        <f>I112*E112</f>
        <v>1952</v>
      </c>
      <c r="K112" s="17">
        <v>2.44</v>
      </c>
      <c r="L112" s="23">
        <f>K112*E112</f>
        <v>1952</v>
      </c>
      <c r="M112" s="31">
        <f t="shared" si="1"/>
        <v>2.44</v>
      </c>
      <c r="N112" s="23">
        <f>M112*E112</f>
        <v>1952</v>
      </c>
    </row>
    <row r="113" spans="2:14" ht="15.75" thickBot="1" x14ac:dyDescent="0.3">
      <c r="B113" s="3" t="s">
        <v>234</v>
      </c>
      <c r="C113" s="4" t="s">
        <v>44</v>
      </c>
      <c r="D113" s="3" t="s">
        <v>164</v>
      </c>
      <c r="E113" s="11">
        <v>24</v>
      </c>
      <c r="F113" s="12" t="s">
        <v>14</v>
      </c>
      <c r="G113" s="17">
        <v>12.5</v>
      </c>
      <c r="H113" s="23">
        <f>G113*E113</f>
        <v>300</v>
      </c>
      <c r="I113" s="17">
        <v>12.5</v>
      </c>
      <c r="J113" s="23">
        <f>I113*E113</f>
        <v>300</v>
      </c>
      <c r="K113" s="17">
        <v>12.5</v>
      </c>
      <c r="L113" s="23">
        <f>K113*E113</f>
        <v>300</v>
      </c>
      <c r="M113" s="31">
        <f t="shared" si="1"/>
        <v>12.5</v>
      </c>
      <c r="N113" s="23">
        <f>M113*E113</f>
        <v>300</v>
      </c>
    </row>
    <row r="114" spans="2:14" ht="15.75" thickBot="1" x14ac:dyDescent="0.3">
      <c r="B114" s="3" t="s">
        <v>235</v>
      </c>
      <c r="C114" s="4" t="s">
        <v>44</v>
      </c>
      <c r="D114" s="3" t="s">
        <v>166</v>
      </c>
      <c r="E114" s="11">
        <v>60</v>
      </c>
      <c r="F114" s="12" t="s">
        <v>14</v>
      </c>
      <c r="G114" s="17">
        <v>15.8</v>
      </c>
      <c r="H114" s="23">
        <f>G114*E114</f>
        <v>948</v>
      </c>
      <c r="I114" s="17">
        <v>15.8</v>
      </c>
      <c r="J114" s="23">
        <f>I114*E114</f>
        <v>948</v>
      </c>
      <c r="K114" s="17">
        <v>15.8</v>
      </c>
      <c r="L114" s="23">
        <f>K114*E114</f>
        <v>948</v>
      </c>
      <c r="M114" s="31">
        <f t="shared" si="1"/>
        <v>15.800000000000002</v>
      </c>
      <c r="N114" s="23">
        <f>M114*E114</f>
        <v>948.00000000000011</v>
      </c>
    </row>
    <row r="115" spans="2:14" ht="26.25" thickBot="1" x14ac:dyDescent="0.3">
      <c r="B115" s="3" t="s">
        <v>236</v>
      </c>
      <c r="C115" s="4" t="s">
        <v>44</v>
      </c>
      <c r="D115" s="3" t="s">
        <v>168</v>
      </c>
      <c r="E115" s="11">
        <v>24</v>
      </c>
      <c r="F115" s="12" t="s">
        <v>14</v>
      </c>
      <c r="G115" s="17">
        <v>186.9</v>
      </c>
      <c r="H115" s="23">
        <f>G115*E115</f>
        <v>4485.6000000000004</v>
      </c>
      <c r="I115" s="17">
        <v>186.9</v>
      </c>
      <c r="J115" s="23">
        <f>I115*E115</f>
        <v>4485.6000000000004</v>
      </c>
      <c r="K115" s="17">
        <v>185.4</v>
      </c>
      <c r="L115" s="23">
        <f>K115*E115</f>
        <v>4449.6000000000004</v>
      </c>
      <c r="M115" s="31">
        <f t="shared" si="1"/>
        <v>186.4</v>
      </c>
      <c r="N115" s="23">
        <f>M115*E115</f>
        <v>4473.6000000000004</v>
      </c>
    </row>
    <row r="116" spans="2:14" ht="15.75" thickBot="1" x14ac:dyDescent="0.3">
      <c r="B116" s="2" t="s">
        <v>237</v>
      </c>
      <c r="C116" s="39" t="s">
        <v>170</v>
      </c>
      <c r="D116" s="40"/>
      <c r="E116" s="40"/>
      <c r="F116" s="41"/>
      <c r="G116" s="24"/>
      <c r="H116" s="24"/>
      <c r="I116" s="24"/>
      <c r="J116" s="24"/>
      <c r="K116" s="24"/>
      <c r="L116" s="24"/>
      <c r="M116" s="24"/>
      <c r="N116" s="21">
        <f>SUM(N117)</f>
        <v>22793.760000000002</v>
      </c>
    </row>
    <row r="117" spans="2:14" ht="15.75" thickBot="1" x14ac:dyDescent="0.3">
      <c r="B117" s="3" t="s">
        <v>238</v>
      </c>
      <c r="C117" s="4" t="s">
        <v>44</v>
      </c>
      <c r="D117" s="3" t="s">
        <v>172</v>
      </c>
      <c r="E117" s="11">
        <v>396</v>
      </c>
      <c r="F117" s="12" t="s">
        <v>36</v>
      </c>
      <c r="G117" s="17">
        <v>59.9</v>
      </c>
      <c r="H117" s="23">
        <f>G117*E117</f>
        <v>23720.399999999998</v>
      </c>
      <c r="I117" s="17">
        <v>59.9</v>
      </c>
      <c r="J117" s="23">
        <f>I117*E117</f>
        <v>23720.399999999998</v>
      </c>
      <c r="K117" s="17">
        <v>52.88</v>
      </c>
      <c r="L117" s="23">
        <f>K117*E117</f>
        <v>20940.48</v>
      </c>
      <c r="M117" s="31">
        <f t="shared" si="1"/>
        <v>57.56</v>
      </c>
      <c r="N117" s="23">
        <f>M117*E117</f>
        <v>22793.760000000002</v>
      </c>
    </row>
    <row r="118" spans="2:14" ht="15.75" thickBot="1" x14ac:dyDescent="0.3">
      <c r="B118" s="2" t="s">
        <v>239</v>
      </c>
      <c r="C118" s="39" t="s">
        <v>174</v>
      </c>
      <c r="D118" s="40"/>
      <c r="E118" s="40"/>
      <c r="F118" s="41"/>
      <c r="G118" s="21"/>
      <c r="H118" s="21"/>
      <c r="I118" s="21"/>
      <c r="J118" s="21"/>
      <c r="K118" s="21"/>
      <c r="L118" s="21"/>
      <c r="M118" s="21"/>
      <c r="N118" s="21">
        <f>SUM(N119)</f>
        <v>2404.7999999999997</v>
      </c>
    </row>
    <row r="119" spans="2:14" ht="26.25" thickBot="1" x14ac:dyDescent="0.3">
      <c r="B119" s="3" t="s">
        <v>240</v>
      </c>
      <c r="C119" s="3" t="s">
        <v>176</v>
      </c>
      <c r="D119" s="3" t="s">
        <v>177</v>
      </c>
      <c r="E119" s="11">
        <v>720</v>
      </c>
      <c r="F119" s="12" t="s">
        <v>36</v>
      </c>
      <c r="G119" s="17">
        <v>5.0199999999999996</v>
      </c>
      <c r="H119" s="23">
        <f>G119*E119</f>
        <v>3614.3999999999996</v>
      </c>
      <c r="I119" s="17">
        <v>3.02</v>
      </c>
      <c r="J119" s="23">
        <f>I119*E119</f>
        <v>2174.4</v>
      </c>
      <c r="K119" s="17">
        <v>1.98</v>
      </c>
      <c r="L119" s="23">
        <f>K119*E119</f>
        <v>1425.6</v>
      </c>
      <c r="M119" s="31">
        <f t="shared" si="1"/>
        <v>3.34</v>
      </c>
      <c r="N119" s="23">
        <f>M119*E119</f>
        <v>2404.7999999999997</v>
      </c>
    </row>
    <row r="120" spans="2:14" ht="15.75" thickBot="1" x14ac:dyDescent="0.3">
      <c r="B120" s="19"/>
      <c r="C120" s="19"/>
      <c r="D120" s="19"/>
      <c r="E120" s="20"/>
      <c r="F120" s="12"/>
      <c r="G120" s="27"/>
      <c r="H120" s="23"/>
    </row>
    <row r="121" spans="2:14" ht="15.75" thickBot="1" x14ac:dyDescent="0.3">
      <c r="B121" s="19"/>
      <c r="C121" s="19"/>
      <c r="D121" s="19"/>
      <c r="E121" s="20"/>
      <c r="F121" s="12"/>
      <c r="G121" s="27"/>
      <c r="H121" s="23"/>
    </row>
    <row r="122" spans="2:14" ht="15.75" thickBot="1" x14ac:dyDescent="0.3">
      <c r="B122" s="19"/>
      <c r="C122" s="19"/>
      <c r="D122" s="19"/>
      <c r="E122" s="20"/>
      <c r="F122" s="12"/>
      <c r="G122" s="27"/>
      <c r="H122" s="23"/>
    </row>
    <row r="123" spans="2:14" ht="15.75" thickBot="1" x14ac:dyDescent="0.3">
      <c r="B123" s="19"/>
      <c r="C123" s="19"/>
      <c r="D123" s="19"/>
      <c r="E123" s="20"/>
      <c r="F123" s="12"/>
      <c r="G123" s="27"/>
      <c r="H123" s="23"/>
    </row>
    <row r="124" spans="2:14" ht="15.75" thickBot="1" x14ac:dyDescent="0.3">
      <c r="B124" s="19"/>
      <c r="C124" s="19"/>
      <c r="D124" s="19"/>
      <c r="E124" s="20"/>
      <c r="F124" s="12"/>
      <c r="G124" s="27"/>
      <c r="H124" s="23"/>
    </row>
    <row r="125" spans="2:14" ht="15.75" thickBot="1" x14ac:dyDescent="0.3">
      <c r="B125" s="33" t="s">
        <v>241</v>
      </c>
      <c r="C125" s="34"/>
      <c r="D125" s="34"/>
      <c r="E125" s="34"/>
      <c r="F125" s="35"/>
      <c r="G125" s="28"/>
      <c r="H125" s="29"/>
      <c r="N125" s="32"/>
    </row>
    <row r="126" spans="2:14" ht="15.75" thickBot="1" x14ac:dyDescent="0.3">
      <c r="B126" s="33" t="s">
        <v>252</v>
      </c>
      <c r="C126" s="34"/>
      <c r="D126" s="34"/>
      <c r="E126" s="34"/>
      <c r="F126" s="35"/>
      <c r="G126" s="28"/>
      <c r="H126" s="29"/>
      <c r="N126" s="32"/>
    </row>
    <row r="127" spans="2:14" ht="15.75" thickBot="1" x14ac:dyDescent="0.3">
      <c r="B127" s="36" t="s">
        <v>242</v>
      </c>
      <c r="C127" s="37"/>
      <c r="D127" s="37"/>
      <c r="E127" s="37"/>
      <c r="F127" s="38"/>
      <c r="G127" s="30"/>
      <c r="H127" s="9"/>
      <c r="N127" s="32"/>
    </row>
    <row r="130" spans="4:4" x14ac:dyDescent="0.25">
      <c r="D130" t="s">
        <v>253</v>
      </c>
    </row>
  </sheetData>
  <mergeCells count="21">
    <mergeCell ref="C4:F4"/>
    <mergeCell ref="C9:F9"/>
    <mergeCell ref="C31:F31"/>
    <mergeCell ref="C21:F21"/>
    <mergeCell ref="B13:F13"/>
    <mergeCell ref="C14:F14"/>
    <mergeCell ref="C77:F77"/>
    <mergeCell ref="C116:F116"/>
    <mergeCell ref="C118:F118"/>
    <mergeCell ref="C109:F109"/>
    <mergeCell ref="C42:F42"/>
    <mergeCell ref="C58:F58"/>
    <mergeCell ref="B69:F69"/>
    <mergeCell ref="C70:F70"/>
    <mergeCell ref="C65:F65"/>
    <mergeCell ref="C67:F67"/>
    <mergeCell ref="B125:F125"/>
    <mergeCell ref="B126:F126"/>
    <mergeCell ref="B127:F127"/>
    <mergeCell ref="C98:F98"/>
    <mergeCell ref="C87:F8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Sathler de Souza</dc:creator>
  <cp:lastModifiedBy>Fernando Sathler de Souza</cp:lastModifiedBy>
  <dcterms:created xsi:type="dcterms:W3CDTF">2018-02-09T11:55:17Z</dcterms:created>
  <dcterms:modified xsi:type="dcterms:W3CDTF">2018-03-06T14:28:13Z</dcterms:modified>
</cp:coreProperties>
</file>